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maruyama61\AppData\Local\Box\Box Edit\Documents\b1Q7O5sWoUGPhvG7s+MsEA==\"/>
    </mc:Choice>
  </mc:AlternateContent>
  <xr:revisionPtr revIDLastSave="0" documentId="13_ncr:1_{17C20A9E-269A-4344-909A-E033DA2855C5}" xr6:coauthVersionLast="47" xr6:coauthVersionMax="47" xr10:uidLastSave="{00000000-0000-0000-0000-000000000000}"/>
  <bookViews>
    <workbookView xWindow="-108" yWindow="-108" windowWidth="23256" windowHeight="12576" tabRatio="874" xr2:uid="{00000000-000D-0000-FFFF-FFFF00000000}"/>
  </bookViews>
  <sheets>
    <sheet name="交付要望書" sheetId="27" r:id="rId1"/>
    <sheet name="別紙1-1　補助事業者の概要" sheetId="34" r:id="rId2"/>
    <sheet name="別紙2-1　デジタル化を行う収蔵資料について　" sheetId="40" r:id="rId3"/>
    <sheet name="別紙2-2　データ作成・公開について" sheetId="38" r:id="rId4"/>
    <sheet name="別紙3 事業計画書" sheetId="35" r:id="rId5"/>
    <sheet name="別紙4-1 収支計算書①" sheetId="11" r:id="rId6"/>
    <sheet name="別紙4-2　収支計算書②" sheetId="17" r:id="rId7"/>
    <sheet name="リスト" sheetId="3" state="hidden" r:id="rId8"/>
  </sheets>
  <externalReferences>
    <externalReference r:id="rId9"/>
  </externalReferences>
  <definedNames>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1">#REF!</definedName>
    <definedName name="GRN人数" localSheetId="4">#REF!</definedName>
    <definedName name="GRN人数" localSheetId="5">#REF!</definedName>
    <definedName name="GRN人数" localSheetId="6">#REF!</definedName>
    <definedName name="GRN人数">#REF!</definedName>
    <definedName name="_xlnm.Print_Area" localSheetId="0">交付要望書!$A$1:$D$28</definedName>
    <definedName name="_xlnm.Print_Area" localSheetId="1">'別紙1-1　補助事業者の概要'!$A$1:$H$21</definedName>
    <definedName name="_xlnm.Print_Area" localSheetId="2">'別紙2-1　デジタル化を行う収蔵資料について　'!$A$1:$J$27</definedName>
    <definedName name="_xlnm.Print_Area" localSheetId="3">'別紙2-2　データ作成・公開について'!$A$1:$B$10</definedName>
    <definedName name="_xlnm.Print_Area" localSheetId="4">'別紙3 事業計画書'!$A$1:$AH$23</definedName>
    <definedName name="_xlnm.Print_Area" localSheetId="5">'別紙4-1 収支計算書①'!$A$1:$H$47</definedName>
    <definedName name="_xlnm.Print_Area" localSheetId="6">'別紙4-2　収支計算書②'!$A$1:$P$54</definedName>
    <definedName name="_xlnm.Print_Titles" localSheetId="2">'別紙2-1　デジタル化を行う収蔵資料について　'!$7:$7</definedName>
    <definedName name="_xlnm.Print_Titles" localSheetId="4">'別紙3 事業計画書'!$1:$6</definedName>
    <definedName name="ああああ" localSheetId="2">#REF!</definedName>
    <definedName name="ああああ" localSheetId="3">#REF!</definedName>
    <definedName name="ああああ">#REF!</definedName>
    <definedName name="その他" localSheetId="1">#REF!</definedName>
    <definedName name="その他" localSheetId="2">#REF!</definedName>
    <definedName name="その他" localSheetId="3">#REF!</definedName>
    <definedName name="その他">#REF!</definedName>
    <definedName name="ネットワークの形成による広域等課題対応事業">リスト!$F$2:$F$10</definedName>
    <definedName name="一般人数" localSheetId="1">#REF!</definedName>
    <definedName name="一般人数" localSheetId="2">#REF!</definedName>
    <definedName name="一般人数" localSheetId="3">#REF!</definedName>
    <definedName name="一般人数">#REF!</definedName>
    <definedName name="運搬費" localSheetId="1">#REF!</definedName>
    <definedName name="運搬費">#REF!</definedName>
    <definedName name="演奏料" localSheetId="4">#REF!</definedName>
    <definedName name="演奏料" localSheetId="5">#REF!</definedName>
    <definedName name="演奏料" localSheetId="6">#REF!</definedName>
    <definedName name="演奏料">#REF!</definedName>
    <definedName name="記録作成">#REF!</definedName>
    <definedName name="後継者養成">#REF!</definedName>
    <definedName name="交通費GRN">#REF!</definedName>
    <definedName name="交通費一般" localSheetId="4">#REF!</definedName>
    <definedName name="交通費一般" localSheetId="5">#REF!</definedName>
    <definedName name="交通費一般" localSheetId="6">#REF!</definedName>
    <definedName name="交通費一般">#REF!</definedName>
    <definedName name="参照データ">[1]参照データ!$B$3:$C$9</definedName>
    <definedName name="事務経費" localSheetId="1">#REF!</definedName>
    <definedName name="事務経費" localSheetId="2">#REF!</definedName>
    <definedName name="事務経費" localSheetId="3">#REF!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4">#REF!</definedName>
    <definedName name="宣伝費" localSheetId="5">#REF!</definedName>
    <definedName name="宣伝費" localSheetId="6">#REF!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リスト!$E$2:$E$12</definedName>
    <definedName name="地域文化遺産活性化" localSheetId="1">#REF!</definedName>
    <definedName name="地域文化遺産活性化" localSheetId="2">#REF!</definedName>
    <definedName name="地域文化遺産活性化" localSheetId="3">#REF!</definedName>
    <definedName name="地域文化遺産活性化">#REF!</definedName>
    <definedName name="伝統文化の継承体制の維持・確立" localSheetId="1">#REF!</definedName>
    <definedName name="伝統文化の継承体制の維持・確立">#REF!</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8" i="17" l="1"/>
  <c r="D35" i="11"/>
  <c r="B8" i="34"/>
  <c r="L45" i="17"/>
  <c r="C35" i="11" s="1"/>
  <c r="C4" i="11"/>
  <c r="B3" i="35"/>
  <c r="B7" i="34"/>
  <c r="G6" i="34"/>
  <c r="B5" i="34"/>
  <c r="B4" i="34"/>
  <c r="N28" i="17" l="1"/>
  <c r="E35" i="11"/>
  <c r="N50" i="17"/>
  <c r="C38" i="11" s="1"/>
  <c r="M48" i="17"/>
  <c r="D36" i="11" s="1"/>
  <c r="L47" i="17"/>
  <c r="N47" i="17" s="1"/>
  <c r="M46" i="17"/>
  <c r="L46" i="17"/>
  <c r="M44" i="17"/>
  <c r="D34" i="11" s="1"/>
  <c r="L43" i="17"/>
  <c r="L44" i="17" s="1"/>
  <c r="C34" i="11" s="1"/>
  <c r="M42" i="17"/>
  <c r="D33" i="11" s="1"/>
  <c r="L41" i="17"/>
  <c r="L42" i="17" s="1"/>
  <c r="C33" i="11" s="1"/>
  <c r="M40" i="17"/>
  <c r="D32" i="11" s="1"/>
  <c r="L39" i="17"/>
  <c r="N39" i="17" s="1"/>
  <c r="L34" i="17"/>
  <c r="N34" i="17" s="1"/>
  <c r="L33" i="17"/>
  <c r="N33" i="17" s="1"/>
  <c r="L32" i="17"/>
  <c r="N32" i="17" s="1"/>
  <c r="L30" i="17"/>
  <c r="N30" i="17" s="1"/>
  <c r="L27" i="17"/>
  <c r="N27" i="17" s="1"/>
  <c r="L25" i="17"/>
  <c r="N25" i="17" s="1"/>
  <c r="L23" i="17"/>
  <c r="N23" i="17" s="1"/>
  <c r="L22" i="17"/>
  <c r="N22" i="17" s="1"/>
  <c r="L20" i="17"/>
  <c r="N20" i="17" s="1"/>
  <c r="L19" i="17"/>
  <c r="N19" i="17" s="1"/>
  <c r="L18" i="17"/>
  <c r="N18" i="17" s="1"/>
  <c r="L16" i="17"/>
  <c r="N16" i="17" s="1"/>
  <c r="L15" i="17"/>
  <c r="N15" i="17" s="1"/>
  <c r="L11" i="17"/>
  <c r="N11" i="17" s="1"/>
  <c r="L10" i="17"/>
  <c r="L29" i="17" l="1"/>
  <c r="N37" i="17"/>
  <c r="N10" i="17"/>
  <c r="M49" i="17"/>
  <c r="N42" i="17"/>
  <c r="L48" i="17"/>
  <c r="C36" i="11" s="1"/>
  <c r="N41" i="17"/>
  <c r="N46" i="17"/>
  <c r="L40" i="17"/>
  <c r="C32" i="11" s="1"/>
  <c r="N44" i="17"/>
  <c r="N43" i="17"/>
  <c r="N45" i="17"/>
  <c r="C28" i="11" l="1"/>
  <c r="E42" i="11" s="1"/>
  <c r="N48" i="17"/>
  <c r="N40" i="17"/>
  <c r="C37" i="11"/>
  <c r="L49" i="17"/>
  <c r="N51" i="17" s="1"/>
  <c r="N49" i="17" l="1"/>
  <c r="E28" i="11"/>
  <c r="M31" i="17" l="1"/>
  <c r="D25" i="11" s="1"/>
  <c r="M29" i="17"/>
  <c r="D24" i="11" s="1"/>
  <c r="M26" i="17"/>
  <c r="D23" i="11" s="1"/>
  <c r="M14" i="17"/>
  <c r="D19" i="11" s="1"/>
  <c r="M35" i="17"/>
  <c r="D26" i="11" s="1"/>
  <c r="L31" i="17"/>
  <c r="C25" i="11" s="1"/>
  <c r="M24" i="17"/>
  <c r="D22" i="11" s="1"/>
  <c r="M21" i="17"/>
  <c r="D21" i="11" s="1"/>
  <c r="L21" i="17"/>
  <c r="M17" i="17"/>
  <c r="D20" i="11" s="1"/>
  <c r="L13" i="17"/>
  <c r="N13" i="17" s="1"/>
  <c r="M12" i="17"/>
  <c r="D18" i="11" s="1"/>
  <c r="E38" i="11"/>
  <c r="C21" i="11" l="1"/>
  <c r="E21" i="11" s="1"/>
  <c r="M36" i="17"/>
  <c r="N21" i="17"/>
  <c r="N31" i="17"/>
  <c r="E36" i="11"/>
  <c r="E25" i="11"/>
  <c r="D37" i="11"/>
  <c r="D31" i="11" s="1"/>
  <c r="L12" i="17"/>
  <c r="C18" i="11" s="1"/>
  <c r="L14" i="17"/>
  <c r="C19" i="11" s="1"/>
  <c r="L26" i="17"/>
  <c r="C23" i="11" s="1"/>
  <c r="L24" i="17"/>
  <c r="C22" i="11" s="1"/>
  <c r="L35" i="17"/>
  <c r="C26" i="11" s="1"/>
  <c r="L17" i="17"/>
  <c r="C20" i="11" s="1"/>
  <c r="C24" i="11"/>
  <c r="L36" i="17" l="1"/>
  <c r="N38" i="17" s="1"/>
  <c r="N52" i="17" s="1"/>
  <c r="X2" i="11"/>
  <c r="D27" i="11"/>
  <c r="E44" i="11" s="1"/>
  <c r="N12" i="17"/>
  <c r="N14" i="17"/>
  <c r="E19" i="11"/>
  <c r="E34" i="11"/>
  <c r="E33" i="11"/>
  <c r="N35" i="17"/>
  <c r="E26" i="11"/>
  <c r="N29" i="17"/>
  <c r="E24" i="11"/>
  <c r="N26" i="17"/>
  <c r="E23" i="11"/>
  <c r="N24" i="17"/>
  <c r="E22" i="11"/>
  <c r="N17" i="17"/>
  <c r="E20" i="11"/>
  <c r="O2" i="11" l="1"/>
  <c r="N36" i="17"/>
  <c r="N53" i="17"/>
  <c r="G12" i="11" s="1"/>
  <c r="E18" i="11"/>
  <c r="E27" i="11" s="1"/>
  <c r="R2" i="11" s="1"/>
  <c r="C27" i="11"/>
  <c r="E41" i="11" s="1"/>
  <c r="D17" i="11"/>
  <c r="E12" i="11" s="1"/>
  <c r="E32" i="11"/>
  <c r="E37" i="11" s="1"/>
  <c r="C12" i="11" l="1"/>
  <c r="C17" i="27"/>
  <c r="U2" i="11"/>
  <c r="C39" i="11" s="1"/>
  <c r="C31" i="11" s="1"/>
  <c r="L2" i="11"/>
  <c r="C29" i="11" s="1"/>
  <c r="AA2" i="11"/>
  <c r="C17" i="11" l="1"/>
  <c r="E43" i="11"/>
  <c r="E45" i="11" s="1"/>
  <c r="E39" i="11"/>
  <c r="E31" i="11" s="1"/>
  <c r="C15" i="27" s="1"/>
  <c r="D12" i="11"/>
  <c r="F12" i="11" s="1"/>
  <c r="E29" i="11"/>
  <c r="AD2" i="11"/>
  <c r="E17" i="11" l="1"/>
  <c r="C14" i="27" s="1"/>
  <c r="C1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C12" authorId="1" shapeId="0" xr:uid="{E665D844-F75B-4CE3-B991-E3D7012099E0}">
      <text>
        <r>
          <rPr>
            <b/>
            <sz val="9"/>
            <color indexed="81"/>
            <rFont val="MS P ゴシック"/>
            <family val="3"/>
            <charset val="128"/>
          </rPr>
          <t>事業の着手日希望日をご記入ください。
採択通知日以降となります。
　＊令和５年６月以降となる予定です。</t>
        </r>
      </text>
    </comment>
    <comment ref="C13" authorId="1" shapeId="0" xr:uid="{5332A980-B303-48B9-8E3C-D8FD1226FEBE}">
      <text>
        <r>
          <rPr>
            <b/>
            <sz val="9"/>
            <color indexed="81"/>
            <rFont val="MS P ゴシック"/>
            <family val="3"/>
            <charset val="128"/>
          </rPr>
          <t>事業の完了日を入力してください。（令和６年２月29日までの日付としてください。）</t>
        </r>
      </text>
    </comment>
    <comment ref="C14" authorId="1" shapeId="0" xr:uid="{A3F26EDC-086D-43F8-8A52-44FCCC5F4893}">
      <text>
        <r>
          <rPr>
            <b/>
            <sz val="9"/>
            <color indexed="81"/>
            <rFont val="MS P ゴシック"/>
            <family val="3"/>
            <charset val="128"/>
          </rPr>
          <t>別紙4-1から転記されます。</t>
        </r>
      </text>
    </comment>
    <comment ref="C15" authorId="1" shapeId="0" xr:uid="{9E962607-C431-40A1-A603-78C0A3A5536C}">
      <text>
        <r>
          <rPr>
            <b/>
            <sz val="9"/>
            <color indexed="81"/>
            <rFont val="MS P ゴシック"/>
            <family val="3"/>
            <charset val="128"/>
          </rPr>
          <t>別紙4-1から転記されます。</t>
        </r>
      </text>
    </comment>
    <comment ref="C16" authorId="1" shapeId="0" xr:uid="{B2BD14D8-951D-4C27-920D-8B946C71707A}">
      <text>
        <r>
          <rPr>
            <b/>
            <sz val="9"/>
            <color indexed="81"/>
            <rFont val="MS P ゴシック"/>
            <family val="3"/>
            <charset val="128"/>
          </rPr>
          <t>主たる事業費とその他経費の合計</t>
        </r>
      </text>
    </comment>
    <comment ref="C17" authorId="1" shapeId="0" xr:uid="{24E91DD7-79F2-45B1-B70B-9EFBC67937CD}">
      <text>
        <r>
          <rPr>
            <b/>
            <sz val="9"/>
            <color indexed="81"/>
            <rFont val="MS P ゴシック"/>
            <family val="3"/>
            <charset val="128"/>
          </rPr>
          <t>別紙4-1より転記されます。</t>
        </r>
      </text>
    </comment>
    <comment ref="B18"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sharedStrings.xml><?xml version="1.0" encoding="utf-8"?>
<sst xmlns="http://schemas.openxmlformats.org/spreadsheetml/2006/main" count="436" uniqueCount="322">
  <si>
    <t>文化庁長官　殿</t>
    <rPh sb="0" eb="3">
      <t>ブンカチョウ</t>
    </rPh>
    <rPh sb="3" eb="5">
      <t>チョウカン</t>
    </rPh>
    <rPh sb="6" eb="7">
      <t>ドノ</t>
    </rPh>
    <phoneticPr fontId="10"/>
  </si>
  <si>
    <t>代表者職名</t>
    <rPh sb="0" eb="3">
      <t>ダイヒョウシャ</t>
    </rPh>
    <rPh sb="3" eb="5">
      <t>ショクメイ</t>
    </rPh>
    <phoneticPr fontId="10"/>
  </si>
  <si>
    <t>代表者氏名</t>
    <rPh sb="0" eb="3">
      <t>ダイヒョウシャ</t>
    </rPh>
    <rPh sb="3" eb="5">
      <t>シメイ</t>
    </rPh>
    <phoneticPr fontId="10"/>
  </si>
  <si>
    <t>事業の名称</t>
    <rPh sb="0" eb="2">
      <t>ジギョウ</t>
    </rPh>
    <rPh sb="3" eb="5">
      <t>メイショウ</t>
    </rPh>
    <phoneticPr fontId="10"/>
  </si>
  <si>
    <t>主たる事業費</t>
    <rPh sb="0" eb="1">
      <t>シュ</t>
    </rPh>
    <rPh sb="3" eb="6">
      <t>ジギョウヒ</t>
    </rPh>
    <phoneticPr fontId="10"/>
  </si>
  <si>
    <t>着手</t>
    <rPh sb="0" eb="2">
      <t>チャクシュ</t>
    </rPh>
    <phoneticPr fontId="10"/>
  </si>
  <si>
    <t>完了</t>
    <rPh sb="0" eb="2">
      <t>カンリョウ</t>
    </rPh>
    <phoneticPr fontId="10"/>
  </si>
  <si>
    <t>氏名</t>
    <rPh sb="0" eb="2">
      <t>シメイ</t>
    </rPh>
    <phoneticPr fontId="10"/>
  </si>
  <si>
    <t>その他経費</t>
    <rPh sb="2" eb="3">
      <t>タ</t>
    </rPh>
    <rPh sb="3" eb="5">
      <t>ケイヒ</t>
    </rPh>
    <phoneticPr fontId="10"/>
  </si>
  <si>
    <t>計</t>
    <rPh sb="0" eb="1">
      <t>ケイ</t>
    </rPh>
    <phoneticPr fontId="10"/>
  </si>
  <si>
    <t>交付を受けようと
する補助金の額</t>
    <rPh sb="0" eb="2">
      <t>コウフ</t>
    </rPh>
    <rPh sb="3" eb="4">
      <t>ウ</t>
    </rPh>
    <rPh sb="11" eb="14">
      <t>ホジョキン</t>
    </rPh>
    <rPh sb="15" eb="16">
      <t>ガク</t>
    </rPh>
    <phoneticPr fontId="10"/>
  </si>
  <si>
    <t>（記載上の注意）</t>
    <phoneticPr fontId="10"/>
  </si>
  <si>
    <t>　別紙として、事業内容に応じて必要な書類を添付すること。</t>
    <phoneticPr fontId="10"/>
  </si>
  <si>
    <t>（注）用紙は日本産業規格Ａ４とする。</t>
    <phoneticPr fontId="10"/>
  </si>
  <si>
    <t>種類</t>
    <rPh sb="0" eb="2">
      <t>シュルイ</t>
    </rPh>
    <phoneticPr fontId="10"/>
  </si>
  <si>
    <t>館種</t>
    <rPh sb="0" eb="2">
      <t>カンシュ</t>
    </rPh>
    <phoneticPr fontId="10"/>
  </si>
  <si>
    <t>登録等</t>
    <rPh sb="0" eb="2">
      <t>トウロク</t>
    </rPh>
    <rPh sb="2" eb="3">
      <t>トウ</t>
    </rPh>
    <phoneticPr fontId="10"/>
  </si>
  <si>
    <t>博物館</t>
    <rPh sb="0" eb="3">
      <t>ハクブツカン</t>
    </rPh>
    <phoneticPr fontId="10"/>
  </si>
  <si>
    <t>その他</t>
    <rPh sb="2" eb="3">
      <t>タ</t>
    </rPh>
    <phoneticPr fontId="10"/>
  </si>
  <si>
    <t>所属・職名</t>
    <rPh sb="0" eb="2">
      <t>ショゾク</t>
    </rPh>
    <rPh sb="3" eb="5">
      <t>ショクメイ</t>
    </rPh>
    <phoneticPr fontId="10"/>
  </si>
  <si>
    <t>E-mail</t>
    <phoneticPr fontId="10"/>
  </si>
  <si>
    <t>（フリガナ）</t>
    <phoneticPr fontId="10"/>
  </si>
  <si>
    <t>設置者種別</t>
    <rPh sb="0" eb="3">
      <t>セッチシャ</t>
    </rPh>
    <rPh sb="3" eb="5">
      <t>シュベツ</t>
    </rPh>
    <phoneticPr fontId="10"/>
  </si>
  <si>
    <t>運営形態</t>
    <rPh sb="0" eb="2">
      <t>ウンエイ</t>
    </rPh>
    <rPh sb="2" eb="4">
      <t>ケイタイ</t>
    </rPh>
    <phoneticPr fontId="10"/>
  </si>
  <si>
    <t>国</t>
    <rPh sb="0" eb="1">
      <t>クニ</t>
    </rPh>
    <phoneticPr fontId="10"/>
  </si>
  <si>
    <t>都道府県</t>
    <rPh sb="0" eb="4">
      <t>トドウフケン</t>
    </rPh>
    <phoneticPr fontId="10"/>
  </si>
  <si>
    <t>政令指定都市</t>
    <rPh sb="0" eb="2">
      <t>セイレイ</t>
    </rPh>
    <rPh sb="2" eb="6">
      <t>シテイトシ</t>
    </rPh>
    <phoneticPr fontId="10"/>
  </si>
  <si>
    <t>市区町村</t>
    <rPh sb="0" eb="4">
      <t>シクチョウソン</t>
    </rPh>
    <phoneticPr fontId="10"/>
  </si>
  <si>
    <t>法人</t>
    <rPh sb="0" eb="2">
      <t>ホウジン</t>
    </rPh>
    <phoneticPr fontId="10"/>
  </si>
  <si>
    <t>総合博物館</t>
    <rPh sb="0" eb="2">
      <t>ソウゴウ</t>
    </rPh>
    <rPh sb="2" eb="5">
      <t>ハクブツカン</t>
    </rPh>
    <phoneticPr fontId="10"/>
  </si>
  <si>
    <t>科学博物館</t>
    <rPh sb="0" eb="2">
      <t>カガク</t>
    </rPh>
    <rPh sb="2" eb="5">
      <t>ハクブツカン</t>
    </rPh>
    <phoneticPr fontId="10"/>
  </si>
  <si>
    <t>歴史博物館</t>
    <rPh sb="0" eb="2">
      <t>レキシ</t>
    </rPh>
    <rPh sb="2" eb="5">
      <t>ハクブツカン</t>
    </rPh>
    <phoneticPr fontId="10"/>
  </si>
  <si>
    <t>美術博物館</t>
    <rPh sb="0" eb="2">
      <t>ビジュツ</t>
    </rPh>
    <rPh sb="2" eb="5">
      <t>ハクブツカン</t>
    </rPh>
    <phoneticPr fontId="10"/>
  </si>
  <si>
    <t>動物園</t>
    <rPh sb="0" eb="2">
      <t>ドウブツ</t>
    </rPh>
    <rPh sb="2" eb="3">
      <t>エン</t>
    </rPh>
    <phoneticPr fontId="10"/>
  </si>
  <si>
    <t>植物園</t>
    <rPh sb="0" eb="2">
      <t>ショクブツ</t>
    </rPh>
    <rPh sb="2" eb="3">
      <t>エン</t>
    </rPh>
    <phoneticPr fontId="10"/>
  </si>
  <si>
    <t>水族館</t>
    <rPh sb="0" eb="2">
      <t>スイゾク</t>
    </rPh>
    <rPh sb="2" eb="3">
      <t>カン</t>
    </rPh>
    <phoneticPr fontId="10"/>
  </si>
  <si>
    <t>登録博物館</t>
    <rPh sb="0" eb="2">
      <t>トウロク</t>
    </rPh>
    <rPh sb="2" eb="5">
      <t>ハクブツカン</t>
    </rPh>
    <phoneticPr fontId="10"/>
  </si>
  <si>
    <t>博物館相当施設</t>
    <rPh sb="0" eb="3">
      <t>ハクブツカン</t>
    </rPh>
    <rPh sb="3" eb="7">
      <t>ソウトウシセツ</t>
    </rPh>
    <phoneticPr fontId="10"/>
  </si>
  <si>
    <t>公開承認施設</t>
    <rPh sb="0" eb="2">
      <t>コウカイ</t>
    </rPh>
    <rPh sb="2" eb="4">
      <t>ショウニン</t>
    </rPh>
    <rPh sb="4" eb="6">
      <t>シセツ</t>
    </rPh>
    <phoneticPr fontId="10"/>
  </si>
  <si>
    <t>その他（博物館類似施設）</t>
    <rPh sb="2" eb="3">
      <t>タ</t>
    </rPh>
    <rPh sb="4" eb="7">
      <t>ハクブツカン</t>
    </rPh>
    <rPh sb="7" eb="9">
      <t>ルイジ</t>
    </rPh>
    <rPh sb="9" eb="11">
      <t>シセツ</t>
    </rPh>
    <phoneticPr fontId="10"/>
  </si>
  <si>
    <t>直営館</t>
    <rPh sb="0" eb="2">
      <t>チョクエイ</t>
    </rPh>
    <rPh sb="2" eb="3">
      <t>カン</t>
    </rPh>
    <phoneticPr fontId="10"/>
  </si>
  <si>
    <t>指定管理者制度導入館</t>
    <rPh sb="0" eb="2">
      <t>シテイ</t>
    </rPh>
    <rPh sb="2" eb="5">
      <t>カンリシャ</t>
    </rPh>
    <rPh sb="5" eb="7">
      <t>セイド</t>
    </rPh>
    <rPh sb="7" eb="9">
      <t>ドウニュウ</t>
    </rPh>
    <rPh sb="9" eb="10">
      <t>カン</t>
    </rPh>
    <phoneticPr fontId="10"/>
  </si>
  <si>
    <t>□■</t>
    <phoneticPr fontId="10"/>
  </si>
  <si>
    <t>□</t>
    <phoneticPr fontId="10"/>
  </si>
  <si>
    <t>■</t>
    <phoneticPr fontId="10"/>
  </si>
  <si>
    <t>使途</t>
    <rPh sb="0" eb="2">
      <t>シト</t>
    </rPh>
    <phoneticPr fontId="10"/>
  </si>
  <si>
    <t>成果物</t>
    <rPh sb="0" eb="3">
      <t>セイカブツ</t>
    </rPh>
    <phoneticPr fontId="10"/>
  </si>
  <si>
    <t>報告書</t>
    <rPh sb="0" eb="3">
      <t>ホウコクショ</t>
    </rPh>
    <phoneticPr fontId="10"/>
  </si>
  <si>
    <t>広報物</t>
    <rPh sb="0" eb="3">
      <t>コウホウブツ</t>
    </rPh>
    <phoneticPr fontId="10"/>
  </si>
  <si>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</si>
  <si>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</si>
  <si>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</si>
  <si>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</si>
  <si>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</si>
  <si>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</si>
  <si>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</si>
  <si>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</si>
  <si>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</si>
  <si>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</si>
  <si>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</si>
  <si>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国庫補助要望額</t>
    <rPh sb="0" eb="2">
      <t>コッコ</t>
    </rPh>
    <rPh sb="2" eb="4">
      <t>ホジョ</t>
    </rPh>
    <rPh sb="4" eb="6">
      <t>ヨウボウ</t>
    </rPh>
    <rPh sb="6" eb="7">
      <t>ガク</t>
    </rPh>
    <phoneticPr fontId="22"/>
  </si>
  <si>
    <t>国庫補助以外の額の内訳</t>
    <rPh sb="0" eb="2">
      <t>コッコ</t>
    </rPh>
    <rPh sb="2" eb="4">
      <t>ホジョ</t>
    </rPh>
    <rPh sb="4" eb="6">
      <t>イガイ</t>
    </rPh>
    <rPh sb="7" eb="8">
      <t>ガク</t>
    </rPh>
    <rPh sb="9" eb="11">
      <t>ウチワケ</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</si>
  <si>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</si>
  <si>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</si>
  <si>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</si>
  <si>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</si>
  <si>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</si>
  <si>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</si>
  <si>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</si>
  <si>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</si>
  <si>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</si>
  <si>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</si>
  <si>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</si>
  <si>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</si>
  <si>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</si>
  <si>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</si>
  <si>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</si>
  <si>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</si>
  <si>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</si>
  <si>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</si>
  <si>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</si>
  <si>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</si>
  <si>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</si>
  <si>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</si>
  <si>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</si>
  <si>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</si>
  <si>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</si>
  <si>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</si>
  <si>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</si>
  <si>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</si>
  <si>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</si>
  <si>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</si>
  <si>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</si>
  <si>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指定の別</t>
    <rPh sb="0" eb="2">
      <t>シテイ</t>
    </rPh>
    <rPh sb="3" eb="4">
      <t>ベツ</t>
    </rPh>
    <phoneticPr fontId="10"/>
  </si>
  <si>
    <t>国宝</t>
    <rPh sb="0" eb="2">
      <t>コクホウ</t>
    </rPh>
    <phoneticPr fontId="10"/>
  </si>
  <si>
    <t>重要文化財</t>
    <rPh sb="0" eb="2">
      <t>ジュウヨウ</t>
    </rPh>
    <rPh sb="2" eb="5">
      <t>ブンカザイ</t>
    </rPh>
    <phoneticPr fontId="10"/>
  </si>
  <si>
    <t>経　費　内　訳</t>
    <rPh sb="0" eb="1">
      <t>キョウ</t>
    </rPh>
    <rPh sb="2" eb="3">
      <t>ヒ</t>
    </rPh>
    <rPh sb="4" eb="5">
      <t>ナイ</t>
    </rPh>
    <rPh sb="6" eb="7">
      <t>ヤク</t>
    </rPh>
    <phoneticPr fontId="22"/>
  </si>
  <si>
    <t>報償費</t>
  </si>
  <si>
    <t>委託費</t>
  </si>
  <si>
    <t>請負費</t>
  </si>
  <si>
    <t>ア　博物館資源の活用・応用による社会的・地域的課題への対応</t>
    <phoneticPr fontId="10"/>
  </si>
  <si>
    <t>イ　単独の博物館（特に小規模館）では実現が困難な課題への対応</t>
    <phoneticPr fontId="10"/>
  </si>
  <si>
    <t>ウ　人材交流や連携活動を通じた職員の資質向上や資料価値の磨き上げ</t>
    <phoneticPr fontId="10"/>
  </si>
  <si>
    <t>エ　博物館の社会的価値・便益や国際的価値の創造・向上</t>
    <phoneticPr fontId="10"/>
  </si>
  <si>
    <t>オ　経営課題への対応</t>
    <phoneticPr fontId="10"/>
  </si>
  <si>
    <t>カ　デジタルアーカイブやコンテンツ等の連携・共有による課題対応</t>
    <phoneticPr fontId="10"/>
  </si>
  <si>
    <t>キ　国際的ネットワークの構築による課題対応</t>
    <phoneticPr fontId="10"/>
  </si>
  <si>
    <t>ク　災害対応・防災等に当たって博物館資料を保全するための対応</t>
    <phoneticPr fontId="10"/>
  </si>
  <si>
    <t>△△第○○号</t>
    <rPh sb="2" eb="3">
      <t>ダイ</t>
    </rPh>
    <rPh sb="5" eb="6">
      <t>ゴウ</t>
    </rPh>
    <phoneticPr fontId="10"/>
  </si>
  <si>
    <t>式</t>
    <rPh sb="0" eb="1">
      <t>シキ</t>
    </rPh>
    <phoneticPr fontId="22"/>
  </si>
  <si>
    <t>消耗品費</t>
    <rPh sb="0" eb="2">
      <t>ショウモウ</t>
    </rPh>
    <rPh sb="2" eb="3">
      <t>ヒン</t>
    </rPh>
    <rPh sb="3" eb="4">
      <t>ヒ</t>
    </rPh>
    <phoneticPr fontId="22"/>
  </si>
  <si>
    <t>手数料</t>
    <rPh sb="0" eb="3">
      <t>テスウリョウ</t>
    </rPh>
    <phoneticPr fontId="22"/>
  </si>
  <si>
    <t>振込手数料</t>
    <rPh sb="0" eb="2">
      <t>フリコミ</t>
    </rPh>
    <rPh sb="2" eb="5">
      <t>テスウリョウ</t>
    </rPh>
    <phoneticPr fontId="22"/>
  </si>
  <si>
    <t>口</t>
    <rPh sb="0" eb="1">
      <t>クチ</t>
    </rPh>
    <phoneticPr fontId="22"/>
  </si>
  <si>
    <t>○</t>
  </si>
  <si>
    <t>項</t>
    <rPh sb="0" eb="1">
      <t>コウ</t>
    </rPh>
    <phoneticPr fontId="10"/>
  </si>
  <si>
    <t>事業費（主たる事業費）</t>
    <rPh sb="0" eb="3">
      <t>ジギョウヒ</t>
    </rPh>
    <rPh sb="4" eb="5">
      <t>シュ</t>
    </rPh>
    <rPh sb="7" eb="10">
      <t>ジギョウヒ</t>
    </rPh>
    <phoneticPr fontId="10"/>
  </si>
  <si>
    <t>事務費（その他の経費）</t>
    <rPh sb="0" eb="3">
      <t>ジムヒ</t>
    </rPh>
    <rPh sb="6" eb="7">
      <t>タ</t>
    </rPh>
    <rPh sb="8" eb="10">
      <t>ケイヒ</t>
    </rPh>
    <phoneticPr fontId="10"/>
  </si>
  <si>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</si>
  <si>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</si>
  <si>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</si>
  <si>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</si>
  <si>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</si>
  <si>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</si>
  <si>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</si>
  <si>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</si>
  <si>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</si>
  <si>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</si>
  <si>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0"/>
  </si>
  <si>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</si>
  <si>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</si>
  <si>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</si>
  <si>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</si>
  <si>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0"/>
  </si>
  <si>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0"/>
  </si>
  <si>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0"/>
  </si>
  <si>
    <t>事務費（その他の経費）小計（D）</t>
    <rPh sb="0" eb="3">
      <t>ジムヒ</t>
    </rPh>
    <rPh sb="6" eb="7">
      <t>タ</t>
    </rPh>
    <rPh sb="8" eb="10">
      <t>ケイヒ</t>
    </rPh>
    <phoneticPr fontId="10"/>
  </si>
  <si>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0"/>
  </si>
  <si>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0"/>
  </si>
  <si>
    <t>地域課題対応支援事業</t>
    <rPh sb="0" eb="10">
      <t>チイキカダイタイオウシエンジギョウ</t>
    </rPh>
    <phoneticPr fontId="10"/>
  </si>
  <si>
    <t>ネットワークの形成による広域等課題対応事業</t>
    <rPh sb="7" eb="9">
      <t>ケイセイ</t>
    </rPh>
    <rPh sb="12" eb="15">
      <t>コウイキトウ</t>
    </rPh>
    <rPh sb="15" eb="17">
      <t>カダイ</t>
    </rPh>
    <rPh sb="17" eb="19">
      <t>タイオウ</t>
    </rPh>
    <rPh sb="19" eb="21">
      <t>ジギョウ</t>
    </rPh>
    <phoneticPr fontId="10"/>
  </si>
  <si>
    <t>ア　地域の人口減少・過疎化・高齢化に対応した取組</t>
    <phoneticPr fontId="10"/>
  </si>
  <si>
    <t>イ　少子化・子育て支援に対応した取組や未来を担う人材育成にかかる取組</t>
    <phoneticPr fontId="10"/>
  </si>
  <si>
    <t>ウ　地域課題解決に向けた多世代の学びの創出にかかる取組</t>
    <phoneticPr fontId="10"/>
  </si>
  <si>
    <t>エ　社会包摂（孤立・孤独対策を含む。）や多文化共生を促進する取組</t>
    <phoneticPr fontId="10"/>
  </si>
  <si>
    <t>キ　地域の文化・自然・産業資源を生かした観光振興・産業振興に資する取組</t>
    <phoneticPr fontId="10"/>
  </si>
  <si>
    <t>ク　国際交流・国際発信による地域活性化に資する取組</t>
    <phoneticPr fontId="10"/>
  </si>
  <si>
    <t>コ　実物に触れる感動の醸成による地域資源・博物館資源の価値向上（地域ブランドの向上）と新たな知の共有にかかる取組</t>
    <phoneticPr fontId="10"/>
  </si>
  <si>
    <t>サ　その他の社会的・地域的課題に対応し，地域における博物館の機能強化の推進に資する取組</t>
    <phoneticPr fontId="10"/>
  </si>
  <si>
    <t>ケ　デジタル技術等の先進技術を用いた新たな鑑賞・体験・学習モデルの創造によるコミュニケーション活性化の取組</t>
    <phoneticPr fontId="10"/>
  </si>
  <si>
    <t>カ　地域の文化財や文化・自然資源の保存・活用を通じたまちづくり・地域活性化の取組</t>
    <phoneticPr fontId="10"/>
  </si>
  <si>
    <t>ケ　その他の課題対応のためのネットワークの形成を通じた博物館の機能強化の推進に資する取組</t>
    <phoneticPr fontId="10"/>
  </si>
  <si>
    <t>補助事業者</t>
    <rPh sb="0" eb="5">
      <t>ホジョジギョウシャ</t>
    </rPh>
    <phoneticPr fontId="10"/>
  </si>
  <si>
    <t>所在地</t>
    <rPh sb="0" eb="3">
      <t>ショザイチ</t>
    </rPh>
    <phoneticPr fontId="10"/>
  </si>
  <si>
    <t>所　在　地</t>
    <rPh sb="0" eb="1">
      <t>ショ</t>
    </rPh>
    <rPh sb="2" eb="3">
      <t>ザイ</t>
    </rPh>
    <rPh sb="4" eb="5">
      <t>チ</t>
    </rPh>
    <phoneticPr fontId="10"/>
  </si>
  <si>
    <t>ＦＡＸ番号</t>
    <rPh sb="3" eb="5">
      <t>バンゴウ</t>
    </rPh>
    <phoneticPr fontId="10"/>
  </si>
  <si>
    <t>電話番号</t>
    <rPh sb="0" eb="2">
      <t>デンワ</t>
    </rPh>
    <rPh sb="2" eb="4">
      <t>バンゴウ</t>
    </rPh>
    <phoneticPr fontId="10"/>
  </si>
  <si>
    <t>補助事業者（補助の対象となる者）の概要</t>
    <rPh sb="0" eb="2">
      <t>ホジョ</t>
    </rPh>
    <rPh sb="2" eb="5">
      <t>ジギョウシャ</t>
    </rPh>
    <rPh sb="6" eb="8">
      <t>ホジョ</t>
    </rPh>
    <rPh sb="9" eb="11">
      <t>タイショウ</t>
    </rPh>
    <rPh sb="14" eb="15">
      <t>モノ</t>
    </rPh>
    <rPh sb="17" eb="19">
      <t>ガイヨウ</t>
    </rPh>
    <phoneticPr fontId="10"/>
  </si>
  <si>
    <t>別紙2-1</t>
    <rPh sb="0" eb="2">
      <t>ベッシ</t>
    </rPh>
    <phoneticPr fontId="10"/>
  </si>
  <si>
    <t>オ　持続可能な社会の実現（地球温暖化・地域の環境破壊等への対応を含む。）に向けた取組</t>
    <rPh sb="14" eb="15">
      <t>キュウ</t>
    </rPh>
    <phoneticPr fontId="10"/>
  </si>
  <si>
    <t>氏　名</t>
    <rPh sb="0" eb="1">
      <t>シ</t>
    </rPh>
    <rPh sb="2" eb="3">
      <t>ナ</t>
    </rPh>
    <phoneticPr fontId="10"/>
  </si>
  <si>
    <t>F A X</t>
    <phoneticPr fontId="10"/>
  </si>
  <si>
    <t>T E L</t>
    <phoneticPr fontId="10"/>
  </si>
  <si>
    <t>住　所</t>
    <rPh sb="0" eb="1">
      <t>ジュウ</t>
    </rPh>
    <rPh sb="2" eb="3">
      <t>ショ</t>
    </rPh>
    <phoneticPr fontId="10"/>
  </si>
  <si>
    <t>○事業担当者の連絡先について</t>
    <rPh sb="1" eb="6">
      <t>ジギョウタントウシャ</t>
    </rPh>
    <rPh sb="7" eb="9">
      <t>レンラク</t>
    </rPh>
    <rPh sb="9" eb="10">
      <t>サキ</t>
    </rPh>
    <phoneticPr fontId="10"/>
  </si>
  <si>
    <t>補助事業の
着手及び完了の
予定期日</t>
    <rPh sb="0" eb="4">
      <t>ホジョジギョウ</t>
    </rPh>
    <rPh sb="6" eb="8">
      <t>チャクシュ</t>
    </rPh>
    <rPh sb="8" eb="9">
      <t>オヨ</t>
    </rPh>
    <rPh sb="10" eb="12">
      <t>カンリョウ</t>
    </rPh>
    <rPh sb="14" eb="16">
      <t>ヨテイ</t>
    </rPh>
    <rPh sb="16" eb="18">
      <t>キジツ</t>
    </rPh>
    <phoneticPr fontId="10"/>
  </si>
  <si>
    <t>補助対象経費の
配分</t>
    <rPh sb="0" eb="4">
      <t>ホジョタイショウ</t>
    </rPh>
    <rPh sb="4" eb="6">
      <t>ケイヒ</t>
    </rPh>
    <rPh sb="8" eb="10">
      <t>ハイブン</t>
    </rPh>
    <phoneticPr fontId="10"/>
  </si>
  <si>
    <t>その他
参考となるべき
事項</t>
    <rPh sb="2" eb="3">
      <t>タ</t>
    </rPh>
    <rPh sb="4" eb="6">
      <t>サンコウ</t>
    </rPh>
    <rPh sb="12" eb="14">
      <t>ジコウ</t>
    </rPh>
    <phoneticPr fontId="10"/>
  </si>
  <si>
    <t>事業者名称</t>
    <rPh sb="0" eb="2">
      <t>ジギョウ</t>
    </rPh>
    <rPh sb="2" eb="3">
      <t>シャ</t>
    </rPh>
    <rPh sb="3" eb="5">
      <t>メイショウ</t>
    </rPh>
    <phoneticPr fontId="10"/>
  </si>
  <si>
    <t>別紙1-1</t>
    <rPh sb="0" eb="2">
      <t>ベッシ</t>
    </rPh>
    <phoneticPr fontId="10"/>
  </si>
  <si>
    <r>
      <rPr>
        <sz val="10"/>
        <rFont val="ＭＳ 明朝"/>
        <family val="1"/>
        <charset val="128"/>
      </rPr>
      <t>〒</t>
    </r>
    <r>
      <rPr>
        <sz val="10"/>
        <color rgb="FFFF0000"/>
        <rFont val="ＭＳ 明朝"/>
        <family val="1"/>
        <charset val="128"/>
      </rPr>
      <t>000-0000</t>
    </r>
    <phoneticPr fontId="10"/>
  </si>
  <si>
    <t>△△県□□市○○○</t>
    <phoneticPr fontId="10"/>
  </si>
  <si>
    <t>役職名</t>
    <rPh sb="0" eb="3">
      <t>ヤクショクメイ</t>
    </rPh>
    <phoneticPr fontId="10"/>
  </si>
  <si>
    <t>本事業に関わる
主な職員</t>
    <rPh sb="0" eb="3">
      <t>ホンジギョウ</t>
    </rPh>
    <rPh sb="4" eb="5">
      <t>カカ</t>
    </rPh>
    <rPh sb="8" eb="9">
      <t>オモ</t>
    </rPh>
    <rPh sb="10" eb="12">
      <t>ショクイン</t>
    </rPh>
    <phoneticPr fontId="10"/>
  </si>
  <si>
    <t>所属先組織名・職名</t>
    <rPh sb="0" eb="2">
      <t>ショゾク</t>
    </rPh>
    <rPh sb="2" eb="3">
      <t>サキ</t>
    </rPh>
    <rPh sb="3" eb="6">
      <t>ソシキメイ</t>
    </rPh>
    <rPh sb="7" eb="9">
      <t>ショクメイ</t>
    </rPh>
    <phoneticPr fontId="10"/>
  </si>
  <si>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10"/>
  </si>
  <si>
    <t>別紙3-1</t>
    <rPh sb="0" eb="2">
      <t>ベッシ</t>
    </rPh>
    <phoneticPr fontId="22"/>
  </si>
  <si>
    <t>上
旬</t>
    <rPh sb="0" eb="1">
      <t>ウエ</t>
    </rPh>
    <rPh sb="2" eb="3">
      <t>シュン</t>
    </rPh>
    <phoneticPr fontId="10"/>
  </si>
  <si>
    <t>中
旬</t>
    <rPh sb="0" eb="1">
      <t>ナカ</t>
    </rPh>
    <rPh sb="2" eb="3">
      <t>シュン</t>
    </rPh>
    <phoneticPr fontId="10"/>
  </si>
  <si>
    <t>下
旬</t>
    <rPh sb="0" eb="1">
      <t>シタ</t>
    </rPh>
    <rPh sb="2" eb="3">
      <t>シュン</t>
    </rPh>
    <phoneticPr fontId="10"/>
  </si>
  <si>
    <t>４月</t>
    <rPh sb="1" eb="2">
      <t>ガツ</t>
    </rPh>
    <phoneticPr fontId="10"/>
  </si>
  <si>
    <t>５月</t>
  </si>
  <si>
    <t>６月</t>
  </si>
  <si>
    <t>７月</t>
  </si>
  <si>
    <t>８月</t>
  </si>
  <si>
    <t>９月</t>
  </si>
  <si>
    <t>１０月</t>
  </si>
  <si>
    <t>１１月</t>
  </si>
  <si>
    <t>１２月</t>
  </si>
  <si>
    <t>１月</t>
  </si>
  <si>
    <t>２月</t>
  </si>
  <si>
    <t>共済費</t>
    <rPh sb="0" eb="2">
      <t>キョウサイ</t>
    </rPh>
    <phoneticPr fontId="10"/>
  </si>
  <si>
    <t>ア</t>
    <phoneticPr fontId="10"/>
  </si>
  <si>
    <t>自己負担金
           ***，***円</t>
    <phoneticPr fontId="10"/>
  </si>
  <si>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</si>
  <si>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</si>
  <si>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0"/>
  </si>
  <si>
    <t>イ　簡易課税事業者</t>
    <phoneticPr fontId="10"/>
  </si>
  <si>
    <t>ウ　免税・非課税事業者者</t>
    <phoneticPr fontId="10"/>
  </si>
  <si>
    <t>イ</t>
    <phoneticPr fontId="10"/>
  </si>
  <si>
    <t>ウ</t>
    <phoneticPr fontId="10"/>
  </si>
  <si>
    <t>エ</t>
    <phoneticPr fontId="10"/>
  </si>
  <si>
    <t>オ</t>
    <phoneticPr fontId="10"/>
  </si>
  <si>
    <t>○消費税等仕入控除税額の取扱い</t>
    <phoneticPr fontId="10"/>
  </si>
  <si>
    <t>エ　課税事業者ではあるが，その他条件により消費税等仕入控除調整を行わない事業者</t>
    <phoneticPr fontId="10"/>
  </si>
  <si>
    <t>オ　現時点ではわからない</t>
    <phoneticPr fontId="10"/>
  </si>
  <si>
    <t>別紙4-2</t>
    <phoneticPr fontId="10"/>
  </si>
  <si>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</si>
  <si>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</si>
  <si>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</si>
  <si>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</si>
  <si>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0"/>
  </si>
  <si>
    <t>別紙4-1</t>
    <rPh sb="0" eb="2">
      <t>ベッシ</t>
    </rPh>
    <phoneticPr fontId="22"/>
  </si>
  <si>
    <t>自己負担金等
国庫補助以外の
対象経費（b）</t>
    <rPh sb="11" eb="13">
      <t>イガイ</t>
    </rPh>
    <rPh sb="15" eb="17">
      <t>タイショウ</t>
    </rPh>
    <rPh sb="17" eb="19">
      <t>ケイヒ</t>
    </rPh>
    <phoneticPr fontId="22"/>
  </si>
  <si>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</si>
  <si>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</si>
  <si>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</si>
  <si>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</si>
  <si>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</si>
  <si>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</si>
  <si>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</si>
  <si>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</si>
  <si>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</si>
  <si>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</si>
  <si>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</si>
  <si>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</si>
  <si>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</si>
  <si>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</si>
  <si>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国庫補助要望額（H）
（1,000円単位　（G）=（H）となるように調整すること）</t>
    <rPh sb="17" eb="18">
      <t>エン</t>
    </rPh>
    <rPh sb="18" eb="20">
      <t>タンイ</t>
    </rPh>
    <rPh sb="34" eb="36">
      <t>チョウセイ</t>
    </rPh>
    <phoneticPr fontId="10"/>
  </si>
  <si>
    <t>補助対象経費（G）
（（C）＋（F）-（ｂ）の合計）</t>
    <rPh sb="0" eb="2">
      <t>ホジョ</t>
    </rPh>
    <rPh sb="2" eb="6">
      <t>タイショウケイヒ</t>
    </rPh>
    <rPh sb="23" eb="25">
      <t>ゴウケイ</t>
    </rPh>
    <phoneticPr fontId="10"/>
  </si>
  <si>
    <t>地域課題対応支援事業</t>
  </si>
  <si>
    <t>ネットワークの形成による広域等課題対応事業</t>
  </si>
  <si>
    <t>MuseumDX（博物館DX）推進事業</t>
    <rPh sb="9" eb="12">
      <t>ハクブツカン</t>
    </rPh>
    <rPh sb="15" eb="17">
      <t>スイシン</t>
    </rPh>
    <rPh sb="17" eb="19">
      <t>ジギョウ</t>
    </rPh>
    <phoneticPr fontId="10"/>
  </si>
  <si>
    <t>令和○年○月○日</t>
    <rPh sb="0" eb="2">
      <t>レイワ</t>
    </rPh>
    <rPh sb="3" eb="4">
      <t>ネン</t>
    </rPh>
    <rPh sb="5" eb="6">
      <t>ガツ</t>
    </rPh>
    <rPh sb="7" eb="8">
      <t>ニチ</t>
    </rPh>
    <phoneticPr fontId="10"/>
  </si>
  <si>
    <t>令和○年○月〇〇日</t>
    <rPh sb="0" eb="2">
      <t>レイワ</t>
    </rPh>
    <rPh sb="3" eb="4">
      <t>ネン</t>
    </rPh>
    <rPh sb="5" eb="6">
      <t>ガツ</t>
    </rPh>
    <rPh sb="8" eb="9">
      <t>ニチ</t>
    </rPh>
    <phoneticPr fontId="10"/>
  </si>
  <si>
    <t>●●●●博物館</t>
    <rPh sb="4" eb="7">
      <t>ハクブツカン</t>
    </rPh>
    <phoneticPr fontId="10"/>
  </si>
  <si>
    <t>館長</t>
    <rPh sb="0" eb="2">
      <t>カンチョウ</t>
    </rPh>
    <phoneticPr fontId="10"/>
  </si>
  <si>
    <t>●●●●</t>
    <phoneticPr fontId="10"/>
  </si>
  <si>
    <t>令和７年度文化芸術振興費補助金
（Innovate MUSEUM事業）交付要望書</t>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10"/>
  </si>
  <si>
    <t>登録されている。</t>
    <rPh sb="0" eb="2">
      <t>トウロク</t>
    </rPh>
    <phoneticPr fontId="10"/>
  </si>
  <si>
    <t>登録されていない。</t>
    <rPh sb="0" eb="2">
      <t>トウロク</t>
    </rPh>
    <phoneticPr fontId="10"/>
  </si>
  <si>
    <t>点</t>
    <rPh sb="0" eb="1">
      <t>テン</t>
    </rPh>
    <phoneticPr fontId="10"/>
  </si>
  <si>
    <t>該当する方に〇</t>
  </si>
  <si>
    <t>〇</t>
    <phoneticPr fontId="10"/>
  </si>
  <si>
    <t>〇〇　〇〇</t>
    <phoneticPr fontId="10"/>
  </si>
  <si>
    <t>〇〇博物館●●部　専門学芸員</t>
    <rPh sb="2" eb="5">
      <t>ハクブツカン</t>
    </rPh>
    <rPh sb="7" eb="8">
      <t>ブ</t>
    </rPh>
    <rPh sb="9" eb="11">
      <t>センモン</t>
    </rPh>
    <rPh sb="11" eb="14">
      <t>ガクゲイイン</t>
    </rPh>
    <phoneticPr fontId="10"/>
  </si>
  <si>
    <t>〇〇博物館●●部　総務課長</t>
    <rPh sb="2" eb="5">
      <t>ハクブツカン</t>
    </rPh>
    <rPh sb="7" eb="8">
      <t>ブ</t>
    </rPh>
    <rPh sb="9" eb="11">
      <t>ソウム</t>
    </rPh>
    <rPh sb="11" eb="13">
      <t>カチョウ</t>
    </rPh>
    <phoneticPr fontId="10"/>
  </si>
  <si>
    <t>ID</t>
    <phoneticPr fontId="10"/>
  </si>
  <si>
    <t>名称／タイトル</t>
    <rPh sb="0" eb="2">
      <t>メイショウ</t>
    </rPh>
    <phoneticPr fontId="10"/>
  </si>
  <si>
    <t>別紙2-2</t>
    <rPh sb="0" eb="2">
      <t>ベッシ</t>
    </rPh>
    <phoneticPr fontId="10"/>
  </si>
  <si>
    <t>計画</t>
    <rPh sb="0" eb="2">
      <t>ケイカク</t>
    </rPh>
    <phoneticPr fontId="10"/>
  </si>
  <si>
    <t>事業計画書（実施日程表）</t>
    <rPh sb="0" eb="5">
      <t>ジギョウケイカクショ</t>
    </rPh>
    <rPh sb="6" eb="7">
      <t>ジツ</t>
    </rPh>
    <rPh sb="7" eb="8">
      <t>セ</t>
    </rPh>
    <rPh sb="8" eb="10">
      <t>ニッテイ</t>
    </rPh>
    <rPh sb="10" eb="11">
      <t>ヒョウ</t>
    </rPh>
    <phoneticPr fontId="22"/>
  </si>
  <si>
    <t>国宝／重要文化財</t>
    <rPh sb="0" eb="2">
      <t>コクホウ</t>
    </rPh>
    <rPh sb="3" eb="5">
      <t>ジュウヨウ</t>
    </rPh>
    <rPh sb="5" eb="8">
      <t>ブンカザイ</t>
    </rPh>
    <phoneticPr fontId="10"/>
  </si>
  <si>
    <t>※本事業で作成・整備されるデジタルデータは、インターネット上で公開されるとともに、50件以上がジャパンサーチと連携することを必須とする。</t>
    <rPh sb="1" eb="4">
      <t>ホンジギョウ</t>
    </rPh>
    <rPh sb="5" eb="7">
      <t>サクセイ</t>
    </rPh>
    <rPh sb="8" eb="10">
      <t>セイビ</t>
    </rPh>
    <rPh sb="29" eb="30">
      <t>ジョウ</t>
    </rPh>
    <rPh sb="31" eb="33">
      <t>コウカイ</t>
    </rPh>
    <rPh sb="43" eb="44">
      <t>ケン</t>
    </rPh>
    <rPh sb="44" eb="46">
      <t>イジョウ</t>
    </rPh>
    <rPh sb="55" eb="57">
      <t>レンケイ</t>
    </rPh>
    <rPh sb="62" eb="64">
      <t>ヒッス</t>
    </rPh>
    <phoneticPr fontId="10"/>
  </si>
  <si>
    <t>点数</t>
    <rPh sb="0" eb="2">
      <t>テンスウ</t>
    </rPh>
    <phoneticPr fontId="10"/>
  </si>
  <si>
    <t>無し</t>
    <rPh sb="0" eb="1">
      <t>ナ</t>
    </rPh>
    <phoneticPr fontId="10"/>
  </si>
  <si>
    <t>ジャパンサーチへの連携</t>
    <rPh sb="9" eb="11">
      <t>レンケイ</t>
    </rPh>
    <phoneticPr fontId="10"/>
  </si>
  <si>
    <t>つなぎ役</t>
    <rPh sb="3" eb="4">
      <t>ヤク</t>
    </rPh>
    <phoneticPr fontId="10"/>
  </si>
  <si>
    <t>文化遺産オンライン</t>
    <rPh sb="0" eb="4">
      <t>ブンカイサン</t>
    </rPh>
    <phoneticPr fontId="10"/>
  </si>
  <si>
    <t>50件</t>
    <rPh sb="2" eb="3">
      <t>ケン</t>
    </rPh>
    <phoneticPr fontId="10"/>
  </si>
  <si>
    <t>30件</t>
    <rPh sb="2" eb="3">
      <t>ケン</t>
    </rPh>
    <phoneticPr fontId="10"/>
  </si>
  <si>
    <t>ジャパンサーチとの連携件数</t>
    <rPh sb="9" eb="11">
      <t>レンケイ</t>
    </rPh>
    <rPh sb="11" eb="12">
      <t>ケン</t>
    </rPh>
    <rPh sb="12" eb="13">
      <t>カズ</t>
    </rPh>
    <phoneticPr fontId="10"/>
  </si>
  <si>
    <t>考古資料（土器・石器・木器等）</t>
    <rPh sb="0" eb="4">
      <t>コウコシリョウ</t>
    </rPh>
    <rPh sb="5" eb="7">
      <t>ドキ</t>
    </rPh>
    <rPh sb="8" eb="10">
      <t>セッキ</t>
    </rPh>
    <rPh sb="11" eb="13">
      <t>モッキ</t>
    </rPh>
    <rPh sb="13" eb="14">
      <t>トウ</t>
    </rPh>
    <phoneticPr fontId="10"/>
  </si>
  <si>
    <t>文献資料（古文書等）</t>
    <rPh sb="0" eb="4">
      <t>ブンケンシリョウ</t>
    </rPh>
    <rPh sb="5" eb="8">
      <t>コモンジョ</t>
    </rPh>
    <rPh sb="8" eb="9">
      <t>トウ</t>
    </rPh>
    <phoneticPr fontId="10"/>
  </si>
  <si>
    <t>40件</t>
    <rPh sb="2" eb="3">
      <t>ケン</t>
    </rPh>
    <phoneticPr fontId="10"/>
  </si>
  <si>
    <t>デジタルアーカイブの二次利用方針</t>
    <rPh sb="10" eb="14">
      <t>ニジリヨウ</t>
    </rPh>
    <rPh sb="14" eb="16">
      <t>ホウシン</t>
    </rPh>
    <phoneticPr fontId="10"/>
  </si>
  <si>
    <t>連携できない資料がある場合、その理由</t>
    <rPh sb="0" eb="2">
      <t>レンケイ</t>
    </rPh>
    <rPh sb="6" eb="8">
      <t>シリョウ</t>
    </rPh>
    <rPh sb="11" eb="13">
      <t>バアイ</t>
    </rPh>
    <rPh sb="16" eb="18">
      <t>リユウ</t>
    </rPh>
    <phoneticPr fontId="10"/>
  </si>
  <si>
    <t>人名や地名など検討が必要な内容</t>
    <rPh sb="0" eb="2">
      <t>ジンメイ</t>
    </rPh>
    <rPh sb="3" eb="5">
      <t>チメイ</t>
    </rPh>
    <rPh sb="7" eb="9">
      <t>ケントウ</t>
    </rPh>
    <rPh sb="10" eb="12">
      <t>ヒツヨウ</t>
    </rPh>
    <rPh sb="13" eb="15">
      <t>ナイヨウ</t>
    </rPh>
    <phoneticPr fontId="10"/>
  </si>
  <si>
    <t>寄託者の意向</t>
    <rPh sb="0" eb="3">
      <t>キタクシャ</t>
    </rPh>
    <rPh sb="4" eb="6">
      <t>イコウ</t>
    </rPh>
    <phoneticPr fontId="10"/>
  </si>
  <si>
    <t>全件をPDMとして公開予定（利用の際に所蔵館の記載をお願い）</t>
    <rPh sb="0" eb="2">
      <t>ゼンケン</t>
    </rPh>
    <rPh sb="9" eb="13">
      <t>コウカイヨテイ</t>
    </rPh>
    <rPh sb="14" eb="16">
      <t>リヨウ</t>
    </rPh>
    <rPh sb="17" eb="18">
      <t>サイ</t>
    </rPh>
    <rPh sb="19" eb="22">
      <t>ショゾウカン</t>
    </rPh>
    <rPh sb="23" eb="25">
      <t>キサイ</t>
    </rPh>
    <rPh sb="27" eb="28">
      <t>ネガ</t>
    </rPh>
    <phoneticPr fontId="10"/>
  </si>
  <si>
    <t>原資料の
著作権の有無</t>
    <rPh sb="0" eb="1">
      <t>ハラ</t>
    </rPh>
    <rPh sb="1" eb="3">
      <t>シリョウ</t>
    </rPh>
    <rPh sb="5" eb="8">
      <t>チョサクケン</t>
    </rPh>
    <rPh sb="9" eb="11">
      <t>ウム</t>
    </rPh>
    <phoneticPr fontId="10"/>
  </si>
  <si>
    <t>博物館資料の特別利用についての条例もしくは規則改正が必要</t>
    <rPh sb="0" eb="6">
      <t>ハクブツカ</t>
    </rPh>
    <rPh sb="6" eb="8">
      <t>トクベツ</t>
    </rPh>
    <rPh sb="8" eb="10">
      <t>リヨウ</t>
    </rPh>
    <rPh sb="15" eb="17">
      <t>ジョウレイ</t>
    </rPh>
    <rPh sb="21" eb="25">
      <t>キソクカイセイ</t>
    </rPh>
    <rPh sb="26" eb="28">
      <t>ヒツヨウ</t>
    </rPh>
    <phoneticPr fontId="10"/>
  </si>
  <si>
    <t>重文5件</t>
    <rPh sb="0" eb="2">
      <t>ジュウブン</t>
    </rPh>
    <rPh sb="3" eb="4">
      <t>ケン</t>
    </rPh>
    <phoneticPr fontId="10"/>
  </si>
  <si>
    <t>国宝１点</t>
    <rPh sb="0" eb="2">
      <t>コクホウ</t>
    </rPh>
    <rPh sb="3" eb="4">
      <t>テン</t>
    </rPh>
    <phoneticPr fontId="10"/>
  </si>
  <si>
    <t>有り／3件</t>
    <rPh sb="0" eb="1">
      <t>ア</t>
    </rPh>
    <rPh sb="4" eb="5">
      <t>ケン</t>
    </rPh>
    <phoneticPr fontId="10"/>
  </si>
  <si>
    <t>うち50件</t>
    <rPh sb="4" eb="5">
      <t>ケン</t>
    </rPh>
    <phoneticPr fontId="10"/>
  </si>
  <si>
    <t>うち38件</t>
    <rPh sb="4" eb="5">
      <t>ケン</t>
    </rPh>
    <phoneticPr fontId="10"/>
  </si>
  <si>
    <t>うち29件</t>
    <rPh sb="4" eb="5">
      <t>ケン</t>
    </rPh>
    <phoneticPr fontId="10"/>
  </si>
  <si>
    <t>デジタルアーカイブの作成・公開・管理の計画について</t>
    <rPh sb="10" eb="12">
      <t>サクセイ</t>
    </rPh>
    <rPh sb="13" eb="15">
      <t>コウカイ</t>
    </rPh>
    <rPh sb="16" eb="18">
      <t>カンリ</t>
    </rPh>
    <rPh sb="19" eb="21">
      <t>ケイカク</t>
    </rPh>
    <phoneticPr fontId="10"/>
  </si>
  <si>
    <t>デジタルアーカイブの公開について</t>
    <rPh sb="10" eb="12">
      <t>コウカイ</t>
    </rPh>
    <phoneticPr fontId="10"/>
  </si>
  <si>
    <t>デジタルアーカイブの保管・管理について</t>
    <rPh sb="10" eb="12">
      <t>ホカン</t>
    </rPh>
    <rPh sb="13" eb="15">
      <t>カンリ</t>
    </rPh>
    <phoneticPr fontId="10"/>
  </si>
  <si>
    <t>デジタルアーカイブの作成について</t>
    <rPh sb="10" eb="12">
      <t>サクセイ</t>
    </rPh>
    <phoneticPr fontId="10"/>
  </si>
  <si>
    <t>令和８年度以降のデジタルアーカイブの持続化・発展</t>
    <rPh sb="0" eb="2">
      <t>レイワ</t>
    </rPh>
    <rPh sb="3" eb="5">
      <t>ネンド</t>
    </rPh>
    <rPh sb="5" eb="7">
      <t>イコウ</t>
    </rPh>
    <rPh sb="18" eb="21">
      <t>ジゾクカ</t>
    </rPh>
    <rPh sb="22" eb="24">
      <t>ハッテン</t>
    </rPh>
    <phoneticPr fontId="10"/>
  </si>
  <si>
    <r>
      <rPr>
        <b/>
        <sz val="10"/>
        <color rgb="FFFF0000"/>
        <rFont val="ＭＳ 明朝"/>
        <family val="1"/>
        <charset val="128"/>
      </rPr>
      <t>記載の観点</t>
    </r>
    <r>
      <rPr>
        <sz val="10"/>
        <color rgb="FFFF0000"/>
        <rFont val="ＭＳ 明朝"/>
        <family val="1"/>
        <charset val="128"/>
      </rPr>
      <t xml:space="preserve">
・どのような活用を促進していくか（資料管理、調査研究、展示利用、教育・学習、創造的活動、商業的利用等）
・活用促進のための取組や連携の計画
・活用促進のための業務や規則等の見直しの計画
ほか</t>
    </r>
    <rPh sb="12" eb="14">
      <t>カツヨウ</t>
    </rPh>
    <rPh sb="15" eb="17">
      <t>ソクシン</t>
    </rPh>
    <rPh sb="23" eb="27">
      <t>シリョウカンリ</t>
    </rPh>
    <rPh sb="28" eb="32">
      <t>チョウサケンキュウ</t>
    </rPh>
    <rPh sb="33" eb="35">
      <t>テンジ</t>
    </rPh>
    <rPh sb="35" eb="37">
      <t>リヨウ</t>
    </rPh>
    <rPh sb="38" eb="40">
      <t>キョウイク</t>
    </rPh>
    <rPh sb="41" eb="43">
      <t>ガクシュウ</t>
    </rPh>
    <rPh sb="44" eb="49">
      <t>ソウゾウテキカツドウ</t>
    </rPh>
    <rPh sb="50" eb="55">
      <t>ショウギョウテキリヨウ</t>
    </rPh>
    <rPh sb="55" eb="56">
      <t>トウ</t>
    </rPh>
    <rPh sb="59" eb="63">
      <t>カツヨウソクシン</t>
    </rPh>
    <rPh sb="67" eb="69">
      <t>トリクミ</t>
    </rPh>
    <rPh sb="70" eb="72">
      <t>レンケイ</t>
    </rPh>
    <rPh sb="73" eb="75">
      <t>ケイカク</t>
    </rPh>
    <rPh sb="77" eb="81">
      <t>カツヨウソクシン</t>
    </rPh>
    <rPh sb="85" eb="87">
      <t>ギョウム</t>
    </rPh>
    <rPh sb="88" eb="91">
      <t>キソクトウ</t>
    </rPh>
    <rPh sb="92" eb="94">
      <t>ミナオ</t>
    </rPh>
    <rPh sb="96" eb="98">
      <t>ケイカク</t>
    </rPh>
    <phoneticPr fontId="10"/>
  </si>
  <si>
    <r>
      <rPr>
        <b/>
        <sz val="10"/>
        <color rgb="FFFF0000"/>
        <rFont val="ＭＳ 明朝"/>
        <family val="1"/>
        <charset val="128"/>
      </rPr>
      <t>記載の観点</t>
    </r>
    <r>
      <rPr>
        <sz val="10"/>
        <color rgb="FFFF0000"/>
        <rFont val="ＭＳ 明朝"/>
        <family val="1"/>
        <charset val="128"/>
      </rPr>
      <t xml:space="preserve">
・だれがどこでデジタル化するか（作業主体・作業場所等）
・どのようにデジタル化するか（撮影・スキャン等）
・資料の保全対策
・データのフォーマット（RAWデータ、TIFF、JPG、PDF等）
・解像度や精細性について
ほか</t>
    </r>
    <rPh sb="0" eb="2">
      <t>キサイ</t>
    </rPh>
    <rPh sb="3" eb="5">
      <t>カンテン</t>
    </rPh>
    <rPh sb="17" eb="18">
      <t>カ</t>
    </rPh>
    <rPh sb="27" eb="31">
      <t>サギョウバショ</t>
    </rPh>
    <rPh sb="31" eb="32">
      <t>トウ</t>
    </rPh>
    <rPh sb="44" eb="45">
      <t>カ</t>
    </rPh>
    <rPh sb="49" eb="51">
      <t>サツエイ</t>
    </rPh>
    <rPh sb="56" eb="57">
      <t>トウ</t>
    </rPh>
    <rPh sb="60" eb="62">
      <t>シリョウ</t>
    </rPh>
    <rPh sb="63" eb="65">
      <t>ホゼン</t>
    </rPh>
    <rPh sb="65" eb="67">
      <t>タイサク</t>
    </rPh>
    <rPh sb="99" eb="100">
      <t>トウ</t>
    </rPh>
    <rPh sb="103" eb="106">
      <t>カイゾウド</t>
    </rPh>
    <rPh sb="107" eb="110">
      <t>セイサイセイ</t>
    </rPh>
    <phoneticPr fontId="10"/>
  </si>
  <si>
    <t>カメラレンタル料</t>
    <rPh sb="7" eb="8">
      <t>リョウ</t>
    </rPh>
    <phoneticPr fontId="10"/>
  </si>
  <si>
    <t>台</t>
    <rPh sb="0" eb="1">
      <t>ダイ</t>
    </rPh>
    <phoneticPr fontId="10"/>
  </si>
  <si>
    <t>日</t>
    <rPh sb="0" eb="1">
      <t>ニチ</t>
    </rPh>
    <phoneticPr fontId="10"/>
  </si>
  <si>
    <t>デジタル化委託費</t>
    <rPh sb="4" eb="5">
      <t>バ</t>
    </rPh>
    <rPh sb="5" eb="7">
      <t>イタク</t>
    </rPh>
    <rPh sb="7" eb="8">
      <t>ヒ</t>
    </rPh>
    <phoneticPr fontId="22"/>
  </si>
  <si>
    <t>撮影・データ作成委託費</t>
    <rPh sb="0" eb="2">
      <t>サツエイ</t>
    </rPh>
    <rPh sb="6" eb="8">
      <t>サクセイ</t>
    </rPh>
    <rPh sb="8" eb="11">
      <t>イタクヒ</t>
    </rPh>
    <phoneticPr fontId="22"/>
  </si>
  <si>
    <t>サイト改修費</t>
    <rPh sb="3" eb="5">
      <t>カイシュウ</t>
    </rPh>
    <rPh sb="5" eb="6">
      <t>ヒ</t>
    </rPh>
    <phoneticPr fontId="22"/>
  </si>
  <si>
    <t>ホームページ改修委託費</t>
    <rPh sb="6" eb="8">
      <t>カイシュウ</t>
    </rPh>
    <rPh sb="8" eb="11">
      <t>イタクヒ</t>
    </rPh>
    <phoneticPr fontId="10"/>
  </si>
  <si>
    <t>資料運搬費（美術梱包）</t>
    <rPh sb="0" eb="2">
      <t>シリョウ</t>
    </rPh>
    <rPh sb="2" eb="5">
      <t>ウンパンヒ</t>
    </rPh>
    <rPh sb="6" eb="10">
      <t>ビジュツコンポウ</t>
    </rPh>
    <phoneticPr fontId="10"/>
  </si>
  <si>
    <t>人</t>
    <rPh sb="0" eb="1">
      <t>ヒト</t>
    </rPh>
    <phoneticPr fontId="10"/>
  </si>
  <si>
    <t>回</t>
    <rPh sb="0" eb="1">
      <t>カイ</t>
    </rPh>
    <phoneticPr fontId="10"/>
  </si>
  <si>
    <t>職員旅費</t>
    <rPh sb="0" eb="2">
      <t>ショクイン</t>
    </rPh>
    <rPh sb="2" eb="4">
      <t>リョヒ</t>
    </rPh>
    <phoneticPr fontId="10"/>
  </si>
  <si>
    <t>データ作成地までの交通費</t>
    <rPh sb="3" eb="5">
      <t>サクセイ</t>
    </rPh>
    <rPh sb="5" eb="6">
      <t>チ</t>
    </rPh>
    <rPh sb="9" eb="12">
      <t>コウツウヒ</t>
    </rPh>
    <phoneticPr fontId="10"/>
  </si>
  <si>
    <t>データ作成地までの交通費</t>
    <phoneticPr fontId="10"/>
  </si>
  <si>
    <t>人</t>
    <rPh sb="0" eb="1">
      <t>ニン</t>
    </rPh>
    <phoneticPr fontId="10"/>
  </si>
  <si>
    <t>データ整理作業員</t>
    <rPh sb="3" eb="5">
      <t>セイリ</t>
    </rPh>
    <rPh sb="5" eb="8">
      <t>サギョウイン</t>
    </rPh>
    <phoneticPr fontId="22"/>
  </si>
  <si>
    <t>普通旅費</t>
    <rPh sb="0" eb="4">
      <t>フツウリョヒ</t>
    </rPh>
    <phoneticPr fontId="10"/>
  </si>
  <si>
    <t>機材借料</t>
    <rPh sb="0" eb="2">
      <t>キザイ</t>
    </rPh>
    <rPh sb="2" eb="4">
      <t>シャクリョウ</t>
    </rPh>
    <phoneticPr fontId="22"/>
  </si>
  <si>
    <t>通信運搬費</t>
    <rPh sb="0" eb="2">
      <t>ツウシン</t>
    </rPh>
    <rPh sb="2" eb="5">
      <t>ウンパンヒ</t>
    </rPh>
    <phoneticPr fontId="10"/>
  </si>
  <si>
    <t>デジタルアーカイブに直接関わる改修費</t>
    <rPh sb="10" eb="12">
      <t>チョクセツ</t>
    </rPh>
    <rPh sb="12" eb="13">
      <t>カカ</t>
    </rPh>
    <rPh sb="15" eb="18">
      <t>カイシュウヒ</t>
    </rPh>
    <phoneticPr fontId="10"/>
  </si>
  <si>
    <t>補助対象外経費</t>
    <rPh sb="0" eb="5">
      <t>ホジョタイショウガイ</t>
    </rPh>
    <rPh sb="5" eb="7">
      <t>ケイヒ</t>
    </rPh>
    <phoneticPr fontId="22"/>
  </si>
  <si>
    <t>作業員賃金</t>
    <rPh sb="0" eb="3">
      <t>サギョウイン</t>
    </rPh>
    <rPh sb="3" eb="5">
      <t>チンギン</t>
    </rPh>
    <phoneticPr fontId="22"/>
  </si>
  <si>
    <t>作業員旅費</t>
    <rPh sb="0" eb="3">
      <t>サギョウイン</t>
    </rPh>
    <rPh sb="3" eb="5">
      <t>リョヒ</t>
    </rPh>
    <phoneticPr fontId="10"/>
  </si>
  <si>
    <t xml:space="preserve"> 近現代美術作品（絵画、彫刻等）</t>
    <rPh sb="1" eb="4">
      <t>キンゲンダイ</t>
    </rPh>
    <rPh sb="4" eb="6">
      <t>ビジュツ</t>
    </rPh>
    <rPh sb="6" eb="8">
      <t>サクヒン</t>
    </rPh>
    <rPh sb="9" eb="11">
      <t>カイガ</t>
    </rPh>
    <rPh sb="12" eb="14">
      <t>チョウコク</t>
    </rPh>
    <rPh sb="14" eb="15">
      <t>ナド</t>
    </rPh>
    <phoneticPr fontId="10"/>
  </si>
  <si>
    <t>20件をPDM（利用の際に所蔵館の記載をお願い）として、3件をCC-BY NCで公開予定だが、彫刻資料写真（１点）に関する著作権処理が必要</t>
    <rPh sb="2" eb="3">
      <t>ケン</t>
    </rPh>
    <rPh sb="29" eb="30">
      <t>ケン</t>
    </rPh>
    <rPh sb="40" eb="44">
      <t>コウカイヨテイ</t>
    </rPh>
    <rPh sb="47" eb="49">
      <t>チョウコク</t>
    </rPh>
    <rPh sb="49" eb="53">
      <t>シリョウシャシン</t>
    </rPh>
    <rPh sb="55" eb="56">
      <t>テン</t>
    </rPh>
    <rPh sb="58" eb="59">
      <t>カン</t>
    </rPh>
    <rPh sb="61" eb="66">
      <t>チョサクケンショリ</t>
    </rPh>
    <rPh sb="67" eb="69">
      <t>ヒツヨウ</t>
    </rPh>
    <phoneticPr fontId="10"/>
  </si>
  <si>
    <r>
      <rPr>
        <b/>
        <sz val="10"/>
        <color rgb="FFFF0000"/>
        <rFont val="ＭＳ 明朝"/>
        <family val="1"/>
        <charset val="128"/>
      </rPr>
      <t>記載の観点</t>
    </r>
    <r>
      <rPr>
        <sz val="10"/>
        <color rgb="FFFF0000"/>
        <rFont val="ＭＳ 明朝"/>
        <family val="1"/>
        <charset val="128"/>
      </rPr>
      <t xml:space="preserve">
・公開の方法（サイトやSNS活用等）
・ジャパンサーチへの連携方法（つなぎ役）
・だれがどのようにアクセスできるか
・ユーザビリティについて
・オープン化の方針について
・多言語化の有無
ほか
</t>
    </r>
    <rPh sb="0" eb="2">
      <t>キサイ</t>
    </rPh>
    <rPh sb="3" eb="5">
      <t>カンテン</t>
    </rPh>
    <rPh sb="7" eb="9">
      <t>コウカイ</t>
    </rPh>
    <rPh sb="10" eb="12">
      <t>ホウホウ</t>
    </rPh>
    <rPh sb="20" eb="23">
      <t>カツヨウトウ</t>
    </rPh>
    <rPh sb="35" eb="37">
      <t>レンケイ</t>
    </rPh>
    <rPh sb="37" eb="39">
      <t>ホウホウ</t>
    </rPh>
    <rPh sb="43" eb="44">
      <t>ヤク</t>
    </rPh>
    <rPh sb="82" eb="83">
      <t>カ</t>
    </rPh>
    <rPh sb="84" eb="86">
      <t>ホウシン</t>
    </rPh>
    <rPh sb="92" eb="95">
      <t>タゲンゴ</t>
    </rPh>
    <rPh sb="95" eb="96">
      <t>バ</t>
    </rPh>
    <rPh sb="97" eb="99">
      <t>ウム</t>
    </rPh>
    <phoneticPr fontId="10"/>
  </si>
  <si>
    <r>
      <rPr>
        <b/>
        <sz val="10"/>
        <color rgb="FFFF0000"/>
        <rFont val="ＭＳ 明朝"/>
        <family val="1"/>
        <charset val="128"/>
      </rPr>
      <t>記載の観点</t>
    </r>
    <r>
      <rPr>
        <sz val="10"/>
        <color rgb="FFFF0000"/>
        <rFont val="ＭＳ 明朝"/>
        <family val="1"/>
        <charset val="128"/>
      </rPr>
      <t xml:space="preserve">
・事業期間中のデータ保管の方法
・事業期間中のデータの蓄積と更新
・事業期間中のデータ管理体制
・資料管理業務との連携
ほか</t>
    </r>
    <rPh sb="0" eb="2">
      <t>キサイ</t>
    </rPh>
    <rPh sb="3" eb="5">
      <t>カンテン</t>
    </rPh>
    <rPh sb="16" eb="18">
      <t>ホカン</t>
    </rPh>
    <rPh sb="19" eb="21">
      <t>ホウホウ</t>
    </rPh>
    <rPh sb="33" eb="35">
      <t>チクセキ</t>
    </rPh>
    <rPh sb="36" eb="38">
      <t>コウシン</t>
    </rPh>
    <rPh sb="40" eb="45">
      <t>ジギョウキカンチュウ</t>
    </rPh>
    <rPh sb="49" eb="51">
      <t>カンリ</t>
    </rPh>
    <rPh sb="51" eb="53">
      <t>タイセイ</t>
    </rPh>
    <phoneticPr fontId="10"/>
  </si>
  <si>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0"/>
  </si>
  <si>
    <r>
      <rPr>
        <b/>
        <sz val="10"/>
        <color rgb="FFFF0000"/>
        <rFont val="ＭＳ 明朝"/>
        <family val="1"/>
        <charset val="128"/>
      </rPr>
      <t>記載の観点</t>
    </r>
    <r>
      <rPr>
        <sz val="10"/>
        <color rgb="FFFF0000"/>
        <rFont val="ＭＳ 明朝"/>
        <family val="1"/>
        <charset val="128"/>
      </rPr>
      <t xml:space="preserve">
・機材、体制、契約等
・継続に必要なコストと予算確保の見通し
・データ、管理体制
ほか</t>
    </r>
    <rPh sb="7" eb="9">
      <t>キザイ</t>
    </rPh>
    <rPh sb="10" eb="12">
      <t>タイセイ</t>
    </rPh>
    <rPh sb="13" eb="15">
      <t>ケイヤク</t>
    </rPh>
    <rPh sb="15" eb="16">
      <t>トウ</t>
    </rPh>
    <rPh sb="18" eb="20">
      <t>ケイゾク</t>
    </rPh>
    <rPh sb="21" eb="23">
      <t>ヒツヨウ</t>
    </rPh>
    <rPh sb="28" eb="32">
      <t>ヨサンカクホ</t>
    </rPh>
    <rPh sb="33" eb="35">
      <t>ミトオ</t>
    </rPh>
    <rPh sb="42" eb="44">
      <t>カンリ</t>
    </rPh>
    <rPh sb="44" eb="46">
      <t>タイセイ</t>
    </rPh>
    <phoneticPr fontId="10"/>
  </si>
  <si>
    <t>博物館収蔵資料デジタル・アーカイブ推進事業</t>
  </si>
  <si>
    <r>
      <rPr>
        <sz val="10"/>
        <color rgb="FFFF0000"/>
        <rFont val="ＭＳ 明朝"/>
        <family val="1"/>
        <charset val="128"/>
      </rPr>
      <t>●●</t>
    </r>
    <r>
      <rPr>
        <sz val="10"/>
        <color theme="1"/>
        <rFont val="ＭＳ 明朝"/>
        <family val="1"/>
        <charset val="128"/>
      </rPr>
      <t>博物館収蔵資料デジタルアーカイブ推進</t>
    </r>
    <rPh sb="2" eb="5">
      <t>ハクブツカン</t>
    </rPh>
    <rPh sb="5" eb="7">
      <t>シュウゾウ</t>
    </rPh>
    <rPh sb="7" eb="9">
      <t>シリョウ</t>
    </rPh>
    <rPh sb="18" eb="20">
      <t>スイシン</t>
    </rPh>
    <phoneticPr fontId="10"/>
  </si>
  <si>
    <t>申請日時点で公開されている収蔵資料の画像データの点数</t>
    <rPh sb="0" eb="2">
      <t>シンセイ</t>
    </rPh>
    <rPh sb="2" eb="3">
      <t>ヒ</t>
    </rPh>
    <rPh sb="3" eb="5">
      <t>ジテン</t>
    </rPh>
    <rPh sb="6" eb="8">
      <t>コウカイ</t>
    </rPh>
    <rPh sb="18" eb="20">
      <t>ガゾウ</t>
    </rPh>
    <rPh sb="24" eb="26">
      <t>テンスウ</t>
    </rPh>
    <phoneticPr fontId="10"/>
  </si>
  <si>
    <t>資料検索システムを備えたデータベース等に、収蔵資料の画像データが登録されているか。</t>
    <rPh sb="0" eb="2">
      <t>シリョウ</t>
    </rPh>
    <rPh sb="2" eb="4">
      <t>ケンサク</t>
    </rPh>
    <rPh sb="9" eb="10">
      <t>ソナ</t>
    </rPh>
    <rPh sb="18" eb="19">
      <t>ナド</t>
    </rPh>
    <rPh sb="26" eb="28">
      <t>ガゾウ</t>
    </rPh>
    <rPh sb="32" eb="34">
      <t>トウロク</t>
    </rPh>
    <phoneticPr fontId="10"/>
  </si>
  <si>
    <t>デジタル化を行う収蔵資料について</t>
    <rPh sb="4" eb="5">
      <t>バ</t>
    </rPh>
    <rPh sb="6" eb="7">
      <t>オコナ</t>
    </rPh>
    <phoneticPr fontId="10"/>
  </si>
  <si>
    <t>デジタル化を行う収蔵資料の件数</t>
    <rPh sb="4" eb="5">
      <t>バ</t>
    </rPh>
    <rPh sb="6" eb="7">
      <t>オコナ</t>
    </rPh>
    <rPh sb="13" eb="14">
      <t>ケン</t>
    </rPh>
    <rPh sb="14" eb="15">
      <t>カズ</t>
    </rPh>
    <phoneticPr fontId="10"/>
  </si>
  <si>
    <t>デジタル化を行う主な収蔵資料（予定）</t>
    <rPh sb="4" eb="5">
      <t>バ</t>
    </rPh>
    <rPh sb="6" eb="7">
      <t>オコナ</t>
    </rPh>
    <rPh sb="8" eb="9">
      <t>オモ</t>
    </rPh>
    <rPh sb="15" eb="17">
      <t>ヨテイ</t>
    </rPh>
    <phoneticPr fontId="10"/>
  </si>
  <si>
    <r>
      <rPr>
        <b/>
        <sz val="10"/>
        <color rgb="FFFF0000"/>
        <rFont val="ＭＳ Ｐゴシック"/>
        <family val="3"/>
        <charset val="128"/>
      </rPr>
      <t>１２０</t>
    </r>
    <r>
      <rPr>
        <b/>
        <sz val="10"/>
        <color theme="1"/>
        <rFont val="ＭＳ Ｐゴシック"/>
        <family val="3"/>
        <charset val="128"/>
      </rPr>
      <t>件</t>
    </r>
    <rPh sb="3" eb="4">
      <t>ケン</t>
    </rPh>
    <phoneticPr fontId="10"/>
  </si>
  <si>
    <r>
      <rPr>
        <b/>
        <sz val="10"/>
        <color rgb="FFFF0000"/>
        <rFont val="ＭＳ Ｐゴシック"/>
        <family val="3"/>
        <charset val="128"/>
      </rPr>
      <t>１１７</t>
    </r>
    <r>
      <rPr>
        <b/>
        <sz val="10"/>
        <color theme="1"/>
        <rFont val="ＭＳ Ｐゴシック"/>
        <family val="3"/>
        <charset val="128"/>
      </rPr>
      <t>件</t>
    </r>
    <rPh sb="3" eb="4">
      <t>ケン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</si>
</sst>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7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12"/>
      <color rgb="FFFF0000"/>
      <name val="ＭＳ 明朝"/>
      <family val="1"/>
      <charset val="128"/>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9"/>
      <color theme="1"/>
      <name val="ＭＳ 明朝"/>
      <family val="1"/>
      <charset val="128"/>
    </font>
    <font>
      <sz val="12"/>
      <color rgb="FF0D0D0D"/>
      <name val="ＭＳ 明朝"/>
      <family val="1"/>
      <charset val="128"/>
    </font>
    <font>
      <sz val="6"/>
      <name val="ＭＳ 明朝"/>
      <family val="1"/>
      <charset val="128"/>
    </font>
    <font>
      <sz val="14"/>
      <color rgb="FFFF0000"/>
      <name val="ＭＳ 明朝"/>
      <family val="1"/>
      <charset val="128"/>
    </font>
    <font>
      <sz val="11"/>
      <color theme="1"/>
      <name val="游ゴシック"/>
      <family val="3"/>
      <charset val="128"/>
      <scheme val="minor"/>
    </font>
    <font>
      <sz val="10"/>
      <color theme="1"/>
      <name val="ＭＳ Ｐゴシック"/>
      <family val="3"/>
      <charset val="128"/>
    </font>
    <font>
      <b/>
      <sz val="12"/>
      <color theme="1"/>
      <name val="ＭＳ Ｐゴシック"/>
      <family val="3"/>
      <charset val="128"/>
    </font>
    <font>
      <b/>
      <sz val="11"/>
      <color theme="1"/>
      <name val="ＭＳ Ｐゴシック"/>
      <family val="3"/>
      <charset val="128"/>
    </font>
    <font>
      <b/>
      <sz val="11"/>
      <color theme="1"/>
      <name val="游ゴシック"/>
      <family val="2"/>
      <scheme val="minor"/>
    </font>
    <font>
      <b/>
      <sz val="10"/>
      <color theme="1"/>
      <name val="ＭＳ Ｐゴシック"/>
      <family val="3"/>
      <charset val="128"/>
    </font>
    <font>
      <sz val="10"/>
      <color rgb="FFFF0000"/>
      <name val="ＭＳ Ｐゴシック"/>
      <family val="3"/>
      <charset val="128"/>
    </font>
    <font>
      <sz val="8"/>
      <color theme="1"/>
      <name val="游ゴシック"/>
      <family val="2"/>
      <scheme val="minor"/>
    </font>
    <font>
      <sz val="11"/>
      <color rgb="FFFF0000"/>
      <name val="游ゴシック"/>
      <family val="2"/>
      <scheme val="minor"/>
    </font>
    <font>
      <sz val="11"/>
      <color rgb="FFFF0000"/>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b/>
      <sz val="10"/>
      <color rgb="FFFF0000"/>
      <name val="ＭＳ 明朝"/>
      <family val="1"/>
      <charset val="128"/>
    </font>
    <font>
      <b/>
      <sz val="10"/>
      <color rgb="FFFF0000"/>
      <name val="ＭＳ Ｐ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149967955565050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right style="thin">
        <color indexed="64"/>
      </right>
      <top/>
      <bottom style="medium">
        <color indexed="64"/>
      </bottom>
      <diagonal/>
    </border>
    <border>
      <left style="thin">
        <color auto="1"/>
      </left>
      <right/>
      <top/>
      <bottom style="medium">
        <color auto="1"/>
      </bottom>
      <diagonal/>
    </border>
    <border>
      <left/>
      <right style="medium">
        <color auto="1"/>
      </right>
      <top/>
      <bottom style="medium">
        <color auto="1"/>
      </bottom>
      <diagonal/>
    </border>
  </borders>
  <cellStyleXfs count="20">
    <xf numFmtId="0" fontId="0" fillId="0" borderId="0"/>
    <xf numFmtId="0" fontId="9"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4"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57" fillId="0" borderId="0"/>
    <xf numFmtId="0" fontId="57" fillId="0" borderId="0"/>
    <xf numFmtId="0" fontId="57" fillId="0" borderId="0"/>
    <xf numFmtId="0" fontId="1" fillId="0" borderId="0">
      <alignment vertical="center"/>
    </xf>
  </cellStyleXfs>
  <cellXfs count="479">
    <xf numFmtId="0" fontId="0" fillId="0" borderId="0" xfId="0"/>
    <xf numFmtId="0" fontId="13" fillId="0" borderId="0" xfId="1" applyFont="1">
      <alignment vertical="center"/>
    </xf>
    <xf numFmtId="0" fontId="13" fillId="0" borderId="0" xfId="1" applyFont="1" applyAlignment="1">
      <alignment horizontal="right" indent="1"/>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5" fillId="0" borderId="0" xfId="2" applyFont="1" applyAlignment="1">
      <alignment vertical="center"/>
    </xf>
    <xf numFmtId="0" fontId="25" fillId="0" borderId="0" xfId="2" applyFont="1"/>
    <xf numFmtId="0" fontId="26" fillId="0" borderId="0" xfId="2" applyFont="1"/>
    <xf numFmtId="0" fontId="32" fillId="0" borderId="0" xfId="2" applyFont="1"/>
    <xf numFmtId="0" fontId="32" fillId="0" borderId="1" xfId="2" applyFont="1" applyBorder="1" applyAlignment="1">
      <alignment horizontal="center" vertical="center"/>
    </xf>
    <xf numFmtId="0" fontId="32" fillId="0" borderId="1" xfId="2" applyFont="1" applyBorder="1" applyAlignment="1">
      <alignment horizontal="center" vertical="center" wrapText="1"/>
    </xf>
    <xf numFmtId="0" fontId="32" fillId="0" borderId="0" xfId="2" applyFont="1" applyAlignment="1">
      <alignment horizontal="center" vertical="center"/>
    </xf>
    <xf numFmtId="0" fontId="32" fillId="0" borderId="0" xfId="2" applyFont="1" applyAlignment="1">
      <alignment horizontal="center" vertical="center" wrapText="1"/>
    </xf>
    <xf numFmtId="0" fontId="33" fillId="0" borderId="0" xfId="2" applyFont="1" applyAlignment="1">
      <alignment horizontal="center" vertical="center"/>
    </xf>
    <xf numFmtId="38" fontId="32" fillId="0" borderId="1" xfId="2" applyNumberFormat="1" applyFont="1" applyBorder="1" applyAlignment="1">
      <alignment horizontal="center" vertical="center"/>
    </xf>
    <xf numFmtId="38" fontId="32" fillId="0" borderId="0" xfId="2" applyNumberFormat="1" applyFont="1" applyAlignment="1">
      <alignment horizontal="center" vertical="center"/>
    </xf>
    <xf numFmtId="0" fontId="32" fillId="0" borderId="0" xfId="2" applyFont="1" applyAlignment="1">
      <alignment vertical="center"/>
    </xf>
    <xf numFmtId="0" fontId="34" fillId="0" borderId="0" xfId="2" applyFont="1" applyAlignment="1">
      <alignment vertical="center"/>
    </xf>
    <xf numFmtId="0" fontId="35" fillId="4" borderId="16" xfId="2" applyFont="1" applyFill="1" applyBorder="1" applyAlignment="1">
      <alignment horizontal="center" vertical="center"/>
    </xf>
    <xf numFmtId="0" fontId="35" fillId="0" borderId="0" xfId="2" applyFont="1" applyAlignment="1">
      <alignment horizontal="center" vertical="center"/>
    </xf>
    <xf numFmtId="0" fontId="28" fillId="0" borderId="0" xfId="2" applyFont="1" applyAlignment="1">
      <alignment horizontal="left" vertical="center" indent="5"/>
    </xf>
    <xf numFmtId="0" fontId="36" fillId="0" borderId="0" xfId="3" applyFont="1" applyAlignment="1">
      <alignment vertical="center"/>
    </xf>
    <xf numFmtId="0" fontId="34" fillId="0" borderId="0" xfId="3" applyFont="1" applyAlignment="1">
      <alignment vertical="center"/>
    </xf>
    <xf numFmtId="0" fontId="32" fillId="0" borderId="0" xfId="3" applyFont="1" applyAlignment="1">
      <alignment vertical="center"/>
    </xf>
    <xf numFmtId="0" fontId="32" fillId="0" borderId="0" xfId="3" applyFont="1" applyAlignment="1">
      <alignment horizontal="right" vertical="center"/>
    </xf>
    <xf numFmtId="0" fontId="37" fillId="0" borderId="0" xfId="3" applyFont="1" applyAlignment="1">
      <alignment horizontal="center" vertical="center" wrapText="1"/>
    </xf>
    <xf numFmtId="0" fontId="32" fillId="0" borderId="0" xfId="3" applyFont="1"/>
    <xf numFmtId="0" fontId="37" fillId="0" borderId="4" xfId="3" applyFont="1" applyBorder="1" applyAlignment="1">
      <alignment horizontal="center" vertical="center" wrapText="1"/>
    </xf>
    <xf numFmtId="38" fontId="40" fillId="0" borderId="3" xfId="4" applyFont="1" applyBorder="1" applyAlignment="1">
      <alignment horizontal="left" vertical="center" wrapText="1"/>
    </xf>
    <xf numFmtId="38" fontId="32" fillId="0" borderId="0" xfId="4" applyFont="1" applyBorder="1" applyAlignment="1">
      <alignment horizontal="left" vertical="center" wrapText="1"/>
    </xf>
    <xf numFmtId="0" fontId="32" fillId="0" borderId="0" xfId="3" applyFont="1" applyAlignment="1">
      <alignment horizontal="left" vertical="center"/>
    </xf>
    <xf numFmtId="38" fontId="32" fillId="0" borderId="0" xfId="4" applyFont="1" applyBorder="1" applyAlignment="1">
      <alignment horizontal="right" vertical="center"/>
    </xf>
    <xf numFmtId="38" fontId="32" fillId="0" borderId="0" xfId="4" applyFont="1" applyFill="1" applyBorder="1" applyAlignment="1">
      <alignment horizontal="right" vertical="center"/>
    </xf>
    <xf numFmtId="0" fontId="36" fillId="0" borderId="0" xfId="2" applyFont="1" applyAlignment="1">
      <alignment vertical="center"/>
    </xf>
    <xf numFmtId="0" fontId="32" fillId="0" borderId="0" xfId="2" applyFont="1" applyAlignment="1">
      <alignment horizontal="right" vertical="center"/>
    </xf>
    <xf numFmtId="0" fontId="32" fillId="3" borderId="0" xfId="2" applyFont="1" applyFill="1" applyAlignment="1">
      <alignment horizontal="center" vertical="center" wrapText="1"/>
    </xf>
    <xf numFmtId="38" fontId="39" fillId="3" borderId="19" xfId="4" applyFont="1" applyFill="1" applyBorder="1" applyAlignment="1">
      <alignment horizontal="right" vertical="center" shrinkToFit="1"/>
    </xf>
    <xf numFmtId="38" fontId="39" fillId="3" borderId="0" xfId="4" applyFont="1" applyFill="1" applyBorder="1" applyAlignment="1">
      <alignment horizontal="right" vertical="center" shrinkToFit="1"/>
    </xf>
    <xf numFmtId="38" fontId="39" fillId="0" borderId="0" xfId="4" applyFont="1" applyFill="1" applyBorder="1" applyAlignment="1">
      <alignment horizontal="right" vertical="center" shrinkToFit="1"/>
    </xf>
    <xf numFmtId="0" fontId="32" fillId="6" borderId="15" xfId="2" applyFont="1" applyFill="1" applyBorder="1" applyAlignment="1">
      <alignment horizontal="left" vertical="center" shrinkToFit="1"/>
    </xf>
    <xf numFmtId="0" fontId="32" fillId="0" borderId="32" xfId="2" applyFont="1" applyBorder="1" applyAlignment="1">
      <alignment horizontal="left" vertical="center" shrinkToFit="1"/>
    </xf>
    <xf numFmtId="38" fontId="32" fillId="3" borderId="19" xfId="4" applyFont="1" applyFill="1" applyBorder="1" applyAlignment="1">
      <alignment vertical="center" shrinkToFit="1"/>
    </xf>
    <xf numFmtId="38" fontId="32" fillId="3" borderId="0" xfId="4" applyFont="1" applyFill="1" applyBorder="1" applyAlignment="1">
      <alignment horizontal="right" vertical="center" shrinkToFit="1"/>
    </xf>
    <xf numFmtId="38" fontId="32" fillId="0" borderId="0" xfId="4" applyFont="1" applyFill="1" applyBorder="1" applyAlignment="1">
      <alignment horizontal="right" vertical="center" shrinkToFit="1"/>
    </xf>
    <xf numFmtId="0" fontId="32" fillId="0" borderId="35" xfId="2" applyFont="1" applyBorder="1" applyAlignment="1">
      <alignment horizontal="left" vertical="center" shrinkToFit="1"/>
    </xf>
    <xf numFmtId="0" fontId="32" fillId="0" borderId="36" xfId="2" applyFont="1" applyBorder="1" applyAlignment="1">
      <alignment horizontal="left" vertical="center" shrinkToFit="1"/>
    </xf>
    <xf numFmtId="0" fontId="32" fillId="0" borderId="1" xfId="2" applyFont="1" applyBorder="1" applyAlignment="1">
      <alignment horizontal="center" vertical="center" shrinkToFit="1"/>
    </xf>
    <xf numFmtId="38" fontId="39" fillId="3" borderId="0" xfId="4" applyFont="1" applyFill="1" applyBorder="1" applyAlignment="1">
      <alignment horizontal="center" vertical="center" shrinkToFit="1"/>
    </xf>
    <xf numFmtId="0" fontId="32" fillId="6" borderId="15" xfId="2" applyFont="1" applyFill="1" applyBorder="1" applyAlignment="1">
      <alignment vertical="center" wrapText="1"/>
    </xf>
    <xf numFmtId="0" fontId="32" fillId="0" borderId="1" xfId="2" applyFont="1" applyBorder="1" applyAlignment="1">
      <alignment vertical="center" wrapText="1"/>
    </xf>
    <xf numFmtId="38" fontId="32" fillId="3" borderId="19" xfId="4" applyFont="1" applyFill="1" applyBorder="1" applyAlignment="1">
      <alignment horizontal="center" vertical="center" shrinkToFit="1"/>
    </xf>
    <xf numFmtId="38" fontId="32" fillId="3" borderId="0" xfId="4" applyFont="1" applyFill="1" applyBorder="1" applyAlignment="1">
      <alignment horizontal="center" vertical="center" shrinkToFit="1"/>
    </xf>
    <xf numFmtId="0" fontId="32" fillId="6" borderId="14" xfId="2" applyFont="1" applyFill="1" applyBorder="1" applyAlignment="1">
      <alignment horizontal="left" vertical="center" wrapText="1"/>
    </xf>
    <xf numFmtId="0" fontId="32" fillId="0" borderId="1" xfId="2" applyFont="1" applyBorder="1" applyAlignment="1">
      <alignment horizontal="left" vertical="center" wrapText="1"/>
    </xf>
    <xf numFmtId="0" fontId="32" fillId="0" borderId="0" xfId="2" applyFont="1" applyAlignment="1">
      <alignment vertical="center" shrinkToFit="1"/>
    </xf>
    <xf numFmtId="0" fontId="32" fillId="0" borderId="11" xfId="2" applyFont="1" applyBorder="1" applyAlignment="1">
      <alignment vertical="center" shrinkToFit="1"/>
    </xf>
    <xf numFmtId="38" fontId="32" fillId="0" borderId="11" xfId="4" applyFont="1" applyBorder="1" applyAlignment="1">
      <alignment vertical="center" shrinkToFit="1"/>
    </xf>
    <xf numFmtId="38" fontId="32" fillId="3" borderId="0" xfId="4" applyFont="1" applyFill="1" applyBorder="1" applyAlignment="1">
      <alignment vertical="center" shrinkToFit="1"/>
    </xf>
    <xf numFmtId="0" fontId="32" fillId="7" borderId="15" xfId="2" applyFont="1" applyFill="1" applyBorder="1" applyAlignment="1">
      <alignment horizontal="left" vertical="center" shrinkToFit="1"/>
    </xf>
    <xf numFmtId="0" fontId="32" fillId="0" borderId="40" xfId="2" applyFont="1" applyBorder="1" applyAlignment="1">
      <alignment horizontal="left" vertical="center" shrinkToFit="1"/>
    </xf>
    <xf numFmtId="0" fontId="32" fillId="0" borderId="41" xfId="2" applyFont="1" applyBorder="1" applyAlignment="1">
      <alignment horizontal="left" vertical="center" shrinkToFit="1"/>
    </xf>
    <xf numFmtId="0" fontId="32" fillId="0" borderId="42" xfId="2" applyFont="1" applyBorder="1" applyAlignment="1">
      <alignment horizontal="left" vertical="center" shrinkToFit="1"/>
    </xf>
    <xf numFmtId="38" fontId="32" fillId="0" borderId="0" xfId="4" applyFont="1" applyBorder="1" applyAlignment="1">
      <alignment horizontal="right" vertical="center" shrinkToFit="1"/>
    </xf>
    <xf numFmtId="0" fontId="32" fillId="7" borderId="15" xfId="2" applyFont="1" applyFill="1" applyBorder="1" applyAlignment="1">
      <alignment vertical="center" wrapText="1"/>
    </xf>
    <xf numFmtId="0" fontId="32" fillId="7" borderId="14" xfId="2" applyFont="1" applyFill="1" applyBorder="1" applyAlignment="1">
      <alignment horizontal="left" vertical="center" wrapText="1"/>
    </xf>
    <xf numFmtId="0" fontId="32" fillId="0" borderId="43" xfId="2" applyFont="1" applyBorder="1" applyAlignment="1">
      <alignment vertical="center" shrinkToFit="1"/>
    </xf>
    <xf numFmtId="0" fontId="21" fillId="0" borderId="0" xfId="2" applyFont="1" applyAlignment="1">
      <alignment horizontal="center" vertical="center" shrinkToFit="1"/>
    </xf>
    <xf numFmtId="0" fontId="32" fillId="0" borderId="0" xfId="2" applyFont="1" applyAlignment="1">
      <alignment shrinkToFit="1"/>
    </xf>
    <xf numFmtId="0" fontId="21" fillId="0" borderId="0" xfId="5" applyFont="1" applyAlignment="1">
      <alignment horizontal="center" vertical="center" shrinkToFit="1"/>
    </xf>
    <xf numFmtId="0" fontId="41" fillId="0" borderId="0" xfId="3" applyFont="1" applyAlignment="1">
      <alignment horizontal="left" vertical="center" wrapText="1"/>
    </xf>
    <xf numFmtId="0" fontId="37" fillId="0" borderId="11" xfId="3" applyFont="1" applyBorder="1" applyAlignment="1">
      <alignment horizontal="center" vertical="center" wrapText="1"/>
    </xf>
    <xf numFmtId="0" fontId="28" fillId="0" borderId="0" xfId="2" applyFont="1" applyAlignment="1">
      <alignment vertical="center"/>
    </xf>
    <xf numFmtId="177" fontId="32" fillId="0" borderId="0" xfId="2" applyNumberFormat="1" applyFont="1"/>
    <xf numFmtId="177" fontId="29" fillId="0" borderId="0" xfId="2" applyNumberFormat="1" applyFont="1" applyAlignment="1">
      <alignment horizontal="center"/>
    </xf>
    <xf numFmtId="0" fontId="30" fillId="0" borderId="0" xfId="2" applyFont="1"/>
    <xf numFmtId="0" fontId="33" fillId="0" borderId="0" xfId="2" applyFont="1"/>
    <xf numFmtId="0" fontId="30" fillId="0" borderId="0" xfId="2" applyFont="1" applyAlignment="1">
      <alignment horizontal="left" vertical="center"/>
    </xf>
    <xf numFmtId="0" fontId="28" fillId="0" borderId="0" xfId="2" applyFont="1" applyAlignment="1">
      <alignment horizontal="right" vertical="center"/>
    </xf>
    <xf numFmtId="177" fontId="32" fillId="0" borderId="0" xfId="2" applyNumberFormat="1" applyFont="1" applyAlignment="1">
      <alignment horizontal="center"/>
    </xf>
    <xf numFmtId="0" fontId="31" fillId="0" borderId="0" xfId="2" applyFont="1" applyAlignment="1">
      <alignment horizontal="center" vertical="center"/>
    </xf>
    <xf numFmtId="0" fontId="1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2" xfId="0" applyFont="1" applyBorder="1" applyAlignment="1">
      <alignment horizontal="right" vertical="center" wrapText="1"/>
    </xf>
    <xf numFmtId="179" fontId="27" fillId="0" borderId="2" xfId="0" applyNumberFormat="1" applyFont="1" applyBorder="1" applyAlignment="1">
      <alignment horizontal="right" vertical="center" wrapText="1"/>
    </xf>
    <xf numFmtId="177" fontId="37" fillId="0" borderId="2" xfId="0" applyNumberFormat="1" applyFont="1" applyBorder="1" applyAlignment="1">
      <alignment horizontal="center" vertical="center" wrapText="1"/>
    </xf>
    <xf numFmtId="180" fontId="27" fillId="0" borderId="2" xfId="0" applyNumberFormat="1" applyFont="1" applyBorder="1" applyAlignment="1">
      <alignment vertical="center" wrapText="1"/>
    </xf>
    <xf numFmtId="37" fontId="27" fillId="0" borderId="1" xfId="6" applyFont="1" applyBorder="1" applyAlignment="1">
      <alignment horizontal="left" vertical="center" wrapText="1"/>
    </xf>
    <xf numFmtId="0" fontId="27" fillId="0" borderId="2" xfId="0" applyFont="1" applyBorder="1" applyAlignment="1">
      <alignment horizontal="center"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2" xfId="0" applyFont="1" applyBorder="1" applyAlignment="1">
      <alignment horizontal="right" vertical="center" wrapText="1"/>
    </xf>
    <xf numFmtId="179" fontId="45" fillId="5" borderId="61" xfId="4" applyNumberFormat="1" applyFont="1" applyFill="1" applyBorder="1" applyAlignment="1">
      <alignment horizontal="right" vertical="center"/>
    </xf>
    <xf numFmtId="0" fontId="48" fillId="0" borderId="0" xfId="2" applyFont="1" applyAlignment="1">
      <alignment horizontal="left" vertical="center" wrapText="1" indent="2"/>
    </xf>
    <xf numFmtId="179" fontId="27" fillId="6" borderId="2" xfId="0" applyNumberFormat="1" applyFont="1" applyFill="1" applyBorder="1" applyAlignment="1">
      <alignment horizontal="right" vertical="center" wrapText="1"/>
    </xf>
    <xf numFmtId="0" fontId="27" fillId="0" borderId="13" xfId="0" applyFont="1" applyBorder="1" applyAlignment="1">
      <alignment vertical="center" wrapText="1"/>
    </xf>
    <xf numFmtId="0" fontId="27" fillId="0" borderId="4" xfId="0" applyFont="1" applyBorder="1" applyAlignment="1">
      <alignment horizontal="right" vertical="center" wrapText="1"/>
    </xf>
    <xf numFmtId="0" fontId="27" fillId="0" borderId="13" xfId="0" applyFont="1" applyBorder="1" applyAlignment="1">
      <alignment horizontal="right" vertical="center" wrapText="1"/>
    </xf>
    <xf numFmtId="180" fontId="27" fillId="0" borderId="4" xfId="0" applyNumberFormat="1" applyFont="1" applyBorder="1" applyAlignment="1">
      <alignment vertical="center" wrapText="1"/>
    </xf>
    <xf numFmtId="179" fontId="27" fillId="0" borderId="4" xfId="0" applyNumberFormat="1" applyFont="1" applyBorder="1" applyAlignment="1">
      <alignment horizontal="right" vertical="center" wrapText="1"/>
    </xf>
    <xf numFmtId="179" fontId="27" fillId="6" borderId="4" xfId="0" applyNumberFormat="1" applyFont="1" applyFill="1" applyBorder="1" applyAlignment="1">
      <alignment horizontal="right" vertical="center" wrapText="1"/>
    </xf>
    <xf numFmtId="177" fontId="37" fillId="0" borderId="4" xfId="0" applyNumberFormat="1" applyFont="1" applyBorder="1" applyAlignment="1">
      <alignment horizontal="center" vertical="center" wrapText="1"/>
    </xf>
    <xf numFmtId="179" fontId="37" fillId="6" borderId="64" xfId="2" applyNumberFormat="1" applyFont="1" applyFill="1" applyBorder="1" applyAlignment="1">
      <alignment horizontal="right" vertical="center" wrapText="1"/>
    </xf>
    <xf numFmtId="0" fontId="37" fillId="0" borderId="15" xfId="2" applyFont="1" applyBorder="1" applyAlignment="1">
      <alignment vertical="center" wrapText="1"/>
    </xf>
    <xf numFmtId="0" fontId="37" fillId="0" borderId="6" xfId="2" applyFont="1" applyBorder="1" applyAlignment="1">
      <alignment vertical="center" wrapText="1"/>
    </xf>
    <xf numFmtId="179" fontId="37" fillId="0" borderId="6" xfId="2" applyNumberFormat="1" applyFont="1" applyBorder="1" applyAlignment="1">
      <alignment horizontal="right" vertical="center" wrapText="1"/>
    </xf>
    <xf numFmtId="179" fontId="37" fillId="6" borderId="6" xfId="2" applyNumberFormat="1" applyFont="1" applyFill="1" applyBorder="1" applyAlignment="1">
      <alignment horizontal="right" vertical="center" wrapText="1"/>
    </xf>
    <xf numFmtId="177" fontId="37" fillId="0" borderId="6" xfId="2" applyNumberFormat="1" applyFont="1" applyBorder="1" applyAlignment="1">
      <alignment horizontal="center" vertical="center" wrapText="1"/>
    </xf>
    <xf numFmtId="37" fontId="27" fillId="0" borderId="14" xfId="6" applyFont="1" applyBorder="1" applyAlignment="1">
      <alignment horizontal="left" vertical="center" wrapText="1"/>
    </xf>
    <xf numFmtId="0" fontId="27" fillId="0" borderId="14" xfId="0" applyFont="1" applyBorder="1" applyAlignment="1">
      <alignment vertical="center" wrapText="1"/>
    </xf>
    <xf numFmtId="0" fontId="27" fillId="0" borderId="8" xfId="0" applyFont="1" applyBorder="1" applyAlignment="1">
      <alignment horizontal="right" vertical="center" wrapText="1"/>
    </xf>
    <xf numFmtId="0" fontId="27" fillId="0" borderId="8" xfId="0" applyFont="1" applyBorder="1" applyAlignment="1">
      <alignment horizontal="center" vertical="center" wrapText="1"/>
    </xf>
    <xf numFmtId="0" fontId="27" fillId="0" borderId="14" xfId="0" applyFont="1" applyBorder="1" applyAlignment="1">
      <alignment horizontal="center" vertical="center" wrapText="1"/>
    </xf>
    <xf numFmtId="180" fontId="27" fillId="0" borderId="8" xfId="0" applyNumberFormat="1" applyFont="1" applyBorder="1" applyAlignment="1">
      <alignment vertical="center" wrapText="1"/>
    </xf>
    <xf numFmtId="179" fontId="27" fillId="0" borderId="8" xfId="0" applyNumberFormat="1" applyFont="1" applyBorder="1" applyAlignment="1">
      <alignment horizontal="right" vertical="center" wrapText="1"/>
    </xf>
    <xf numFmtId="179" fontId="27" fillId="6" borderId="8" xfId="0" applyNumberFormat="1" applyFont="1" applyFill="1" applyBorder="1" applyAlignment="1">
      <alignment horizontal="right" vertical="center" wrapText="1"/>
    </xf>
    <xf numFmtId="177" fontId="37" fillId="0" borderId="8" xfId="0" applyNumberFormat="1" applyFont="1" applyBorder="1" applyAlignment="1">
      <alignment horizontal="center" vertical="center" wrapText="1"/>
    </xf>
    <xf numFmtId="37" fontId="27" fillId="0" borderId="13" xfId="6" applyFont="1" applyBorder="1" applyAlignment="1">
      <alignment horizontal="left"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vertical="center" wrapText="1"/>
    </xf>
    <xf numFmtId="0" fontId="37" fillId="0" borderId="13" xfId="0" applyFont="1" applyBorder="1" applyAlignment="1">
      <alignment vertical="center" wrapText="1"/>
    </xf>
    <xf numFmtId="0" fontId="37" fillId="0" borderId="4" xfId="0" applyFont="1" applyBorder="1" applyAlignment="1">
      <alignment vertical="center" wrapText="1"/>
    </xf>
    <xf numFmtId="0" fontId="27" fillId="0" borderId="15" xfId="0" applyFont="1" applyBorder="1" applyAlignment="1">
      <alignment vertical="center" wrapText="1"/>
    </xf>
    <xf numFmtId="0" fontId="27" fillId="0" borderId="6" xfId="0" applyFont="1" applyBorder="1" applyAlignment="1">
      <alignment horizontal="right" vertical="center" wrapText="1"/>
    </xf>
    <xf numFmtId="0" fontId="37" fillId="0" borderId="6" xfId="0" applyFont="1" applyBorder="1" applyAlignment="1">
      <alignment horizontal="right" vertical="center" wrapText="1"/>
    </xf>
    <xf numFmtId="0" fontId="37" fillId="0" borderId="6" xfId="0" applyFont="1" applyBorder="1" applyAlignment="1">
      <alignment vertical="center" wrapText="1"/>
    </xf>
    <xf numFmtId="0" fontId="37" fillId="0" borderId="15" xfId="0" applyFont="1" applyBorder="1" applyAlignment="1">
      <alignment vertical="center" wrapText="1"/>
    </xf>
    <xf numFmtId="180" fontId="27" fillId="0" borderId="6" xfId="0" applyNumberFormat="1" applyFont="1" applyBorder="1" applyAlignment="1">
      <alignment vertical="center" wrapText="1"/>
    </xf>
    <xf numFmtId="179" fontId="27" fillId="0" borderId="6" xfId="0" applyNumberFormat="1" applyFont="1" applyBorder="1" applyAlignment="1">
      <alignment horizontal="right" vertical="center" wrapText="1"/>
    </xf>
    <xf numFmtId="179" fontId="27" fillId="6" borderId="6" xfId="0" applyNumberFormat="1" applyFont="1" applyFill="1" applyBorder="1" applyAlignment="1">
      <alignment horizontal="right" vertical="center" wrapText="1"/>
    </xf>
    <xf numFmtId="177" fontId="37" fillId="0" borderId="6" xfId="0" applyNumberFormat="1" applyFont="1" applyBorder="1" applyAlignment="1">
      <alignment horizontal="center" vertical="center" wrapText="1"/>
    </xf>
    <xf numFmtId="37" fontId="27" fillId="0" borderId="15" xfId="6" applyFont="1" applyBorder="1" applyAlignment="1">
      <alignment horizontal="left" vertical="center" wrapText="1"/>
    </xf>
    <xf numFmtId="37" fontId="27" fillId="0" borderId="15" xfId="6" applyFont="1" applyBorder="1" applyAlignment="1">
      <alignment horizontal="right" vertical="center" wrapText="1"/>
    </xf>
    <xf numFmtId="37" fontId="27" fillId="0" borderId="6" xfId="6" applyFont="1" applyBorder="1" applyAlignment="1">
      <alignment horizontal="right" vertical="center" wrapText="1"/>
    </xf>
    <xf numFmtId="37" fontId="37" fillId="0" borderId="6" xfId="6" applyFont="1" applyBorder="1" applyAlignment="1">
      <alignment horizontal="right" vertical="center" wrapText="1"/>
    </xf>
    <xf numFmtId="37" fontId="37" fillId="0" borderId="15" xfId="6" applyFont="1" applyBorder="1" applyAlignment="1">
      <alignment horizontal="right" vertical="center" wrapText="1"/>
    </xf>
    <xf numFmtId="180" fontId="27" fillId="0" borderId="6" xfId="6" applyNumberFormat="1" applyFont="1" applyBorder="1" applyAlignment="1">
      <alignment horizontal="right" vertical="center" wrapText="1"/>
    </xf>
    <xf numFmtId="177" fontId="37" fillId="6" borderId="64" xfId="2" applyNumberFormat="1" applyFont="1" applyFill="1" applyBorder="1" applyAlignment="1">
      <alignment vertical="center" wrapText="1"/>
    </xf>
    <xf numFmtId="0" fontId="27" fillId="0" borderId="5" xfId="0" applyFont="1" applyBorder="1" applyAlignment="1">
      <alignment vertical="center" wrapText="1"/>
    </xf>
    <xf numFmtId="0" fontId="37" fillId="0" borderId="7" xfId="2" applyFont="1" applyBorder="1" applyAlignment="1">
      <alignment horizontal="left" vertical="center" wrapText="1"/>
    </xf>
    <xf numFmtId="0" fontId="27" fillId="0" borderId="9" xfId="0" applyFont="1" applyBorder="1" applyAlignment="1">
      <alignment horizontal="left" vertical="center" wrapText="1"/>
    </xf>
    <xf numFmtId="0" fontId="27" fillId="0" borderId="5"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9" xfId="0" applyFont="1" applyBorder="1" applyAlignment="1">
      <alignment vertical="center" wrapText="1"/>
    </xf>
    <xf numFmtId="0" fontId="27" fillId="0" borderId="14" xfId="0" applyFont="1" applyBorder="1" applyAlignment="1">
      <alignment horizontal="right" vertical="center" wrapText="1"/>
    </xf>
    <xf numFmtId="180" fontId="27" fillId="0" borderId="8" xfId="0" applyNumberFormat="1" applyFont="1" applyBorder="1" applyAlignment="1">
      <alignment horizontal="right" vertical="center" wrapText="1"/>
    </xf>
    <xf numFmtId="177" fontId="37" fillId="0" borderId="23" xfId="0" applyNumberFormat="1" applyFont="1" applyBorder="1" applyAlignment="1">
      <alignment vertical="center" wrapText="1"/>
    </xf>
    <xf numFmtId="177" fontId="37" fillId="0" borderId="17" xfId="0" applyNumberFormat="1" applyFont="1" applyBorder="1" applyAlignment="1">
      <alignment vertical="center" wrapText="1"/>
    </xf>
    <xf numFmtId="177" fontId="37" fillId="0" borderId="21" xfId="2" applyNumberFormat="1" applyFont="1" applyBorder="1" applyAlignment="1">
      <alignment vertical="center" wrapText="1"/>
    </xf>
    <xf numFmtId="177" fontId="27" fillId="0" borderId="23" xfId="0" applyNumberFormat="1" applyFont="1" applyBorder="1" applyAlignment="1">
      <alignment vertical="center" wrapText="1"/>
    </xf>
    <xf numFmtId="177" fontId="27" fillId="0" borderId="25" xfId="0" applyNumberFormat="1" applyFont="1" applyBorder="1" applyAlignment="1">
      <alignment vertical="center" wrapText="1"/>
    </xf>
    <xf numFmtId="177" fontId="27" fillId="0" borderId="17" xfId="0" applyNumberFormat="1" applyFont="1" applyBorder="1" applyAlignment="1">
      <alignment vertical="center" wrapText="1"/>
    </xf>
    <xf numFmtId="177" fontId="37" fillId="0" borderId="21" xfId="0" applyNumberFormat="1" applyFont="1" applyBorder="1" applyAlignment="1">
      <alignment vertical="center" wrapText="1"/>
    </xf>
    <xf numFmtId="177" fontId="27" fillId="0" borderId="21" xfId="0" applyNumberFormat="1" applyFont="1" applyBorder="1" applyAlignment="1">
      <alignment vertical="center" wrapText="1"/>
    </xf>
    <xf numFmtId="0" fontId="32" fillId="8" borderId="52" xfId="2" applyFont="1" applyFill="1" applyBorder="1" applyAlignment="1">
      <alignment horizontal="center" vertical="center"/>
    </xf>
    <xf numFmtId="177" fontId="37" fillId="8" borderId="73" xfId="4" quotePrefix="1" applyNumberFormat="1" applyFont="1" applyFill="1" applyBorder="1" applyAlignment="1" applyProtection="1">
      <alignment horizontal="center" vertical="center" wrapText="1"/>
    </xf>
    <xf numFmtId="177" fontId="37" fillId="8" borderId="74" xfId="2" applyNumberFormat="1" applyFont="1" applyFill="1" applyBorder="1" applyAlignment="1">
      <alignment horizontal="center" vertical="center" wrapText="1"/>
    </xf>
    <xf numFmtId="0" fontId="37" fillId="0" borderId="66" xfId="2" applyFont="1" applyBorder="1" applyAlignment="1">
      <alignment vertical="center" wrapText="1"/>
    </xf>
    <xf numFmtId="0" fontId="37" fillId="0" borderId="67" xfId="2" applyFont="1" applyBorder="1" applyAlignment="1">
      <alignment vertical="center" wrapText="1"/>
    </xf>
    <xf numFmtId="0" fontId="37" fillId="0" borderId="70" xfId="2" applyFont="1" applyBorder="1" applyAlignment="1">
      <alignment horizontal="right" vertical="center" wrapText="1"/>
    </xf>
    <xf numFmtId="0" fontId="37" fillId="0" borderId="67" xfId="2" applyFont="1" applyBorder="1" applyAlignment="1">
      <alignment horizontal="right" vertical="center" wrapText="1"/>
    </xf>
    <xf numFmtId="179" fontId="37" fillId="0" borderId="70" xfId="2" applyNumberFormat="1" applyFont="1" applyBorder="1" applyAlignment="1">
      <alignment horizontal="right" vertical="center" wrapText="1"/>
    </xf>
    <xf numFmtId="179" fontId="37" fillId="7" borderId="70" xfId="2" applyNumberFormat="1" applyFont="1" applyFill="1" applyBorder="1" applyAlignment="1">
      <alignment horizontal="right" vertical="center" wrapText="1"/>
    </xf>
    <xf numFmtId="177" fontId="37" fillId="0" borderId="70" xfId="2" applyNumberFormat="1" applyFont="1" applyBorder="1" applyAlignment="1">
      <alignment horizontal="center" vertical="center" wrapText="1"/>
    </xf>
    <xf numFmtId="177" fontId="27" fillId="0" borderId="75" xfId="2" applyNumberFormat="1" applyFont="1" applyBorder="1" applyAlignment="1">
      <alignment vertical="center" wrapText="1"/>
    </xf>
    <xf numFmtId="0" fontId="37" fillId="0" borderId="7" xfId="2" applyFont="1" applyBorder="1" applyAlignment="1">
      <alignment vertical="center" wrapText="1"/>
    </xf>
    <xf numFmtId="179" fontId="37" fillId="7" borderId="6" xfId="2" applyNumberFormat="1" applyFont="1" applyFill="1" applyBorder="1" applyAlignment="1">
      <alignment horizontal="right" vertical="center" wrapText="1"/>
    </xf>
    <xf numFmtId="177" fontId="27" fillId="0" borderId="21" xfId="2" applyNumberFormat="1" applyFont="1" applyBorder="1" applyAlignment="1">
      <alignment vertical="center" wrapText="1"/>
    </xf>
    <xf numFmtId="179" fontId="27" fillId="7" borderId="6" xfId="0" applyNumberFormat="1" applyFont="1" applyFill="1" applyBorder="1" applyAlignment="1">
      <alignment horizontal="right" vertical="center" wrapText="1"/>
    </xf>
    <xf numFmtId="179" fontId="37" fillId="7" borderId="64" xfId="2" applyNumberFormat="1" applyFont="1" applyFill="1" applyBorder="1" applyAlignment="1">
      <alignment horizontal="right" vertical="center" wrapText="1"/>
    </xf>
    <xf numFmtId="179" fontId="37" fillId="6" borderId="70" xfId="2" applyNumberFormat="1" applyFont="1" applyFill="1" applyBorder="1" applyAlignment="1">
      <alignment horizontal="right" vertical="center" wrapText="1"/>
    </xf>
    <xf numFmtId="179" fontId="45" fillId="6" borderId="57" xfId="4" applyNumberFormat="1" applyFont="1" applyFill="1" applyBorder="1" applyAlignment="1">
      <alignment horizontal="right" vertical="center"/>
    </xf>
    <xf numFmtId="179" fontId="45" fillId="6" borderId="57" xfId="2" applyNumberFormat="1" applyFont="1" applyFill="1" applyBorder="1" applyAlignment="1">
      <alignment horizontal="right" vertical="center" wrapText="1"/>
    </xf>
    <xf numFmtId="177" fontId="37" fillId="6" borderId="59" xfId="2" applyNumberFormat="1" applyFont="1" applyFill="1" applyBorder="1" applyAlignment="1">
      <alignment vertical="center" wrapText="1"/>
    </xf>
    <xf numFmtId="179" fontId="45" fillId="6" borderId="78" xfId="4" applyNumberFormat="1" applyFont="1" applyFill="1" applyBorder="1" applyAlignment="1">
      <alignment horizontal="right" vertical="center"/>
    </xf>
    <xf numFmtId="177" fontId="37" fillId="7" borderId="64" xfId="2" applyNumberFormat="1" applyFont="1" applyFill="1" applyBorder="1" applyAlignment="1">
      <alignment vertical="center" wrapText="1"/>
    </xf>
    <xf numFmtId="177" fontId="37" fillId="7" borderId="59" xfId="2" applyNumberFormat="1" applyFont="1" applyFill="1" applyBorder="1" applyAlignment="1">
      <alignment vertical="center" wrapText="1"/>
    </xf>
    <xf numFmtId="177" fontId="37" fillId="7" borderId="70" xfId="2" applyNumberFormat="1" applyFont="1" applyFill="1" applyBorder="1" applyAlignment="1">
      <alignment vertical="center" wrapText="1"/>
    </xf>
    <xf numFmtId="177" fontId="37" fillId="7" borderId="79" xfId="2" applyNumberFormat="1" applyFont="1" applyFill="1" applyBorder="1" applyAlignment="1">
      <alignment vertical="center" wrapText="1"/>
    </xf>
    <xf numFmtId="179" fontId="45" fillId="7" borderId="57" xfId="4" applyNumberFormat="1" applyFont="1" applyFill="1" applyBorder="1" applyAlignment="1">
      <alignment horizontal="right" vertical="center"/>
    </xf>
    <xf numFmtId="179" fontId="45" fillId="7" borderId="57" xfId="2" applyNumberFormat="1" applyFont="1" applyFill="1" applyBorder="1" applyAlignment="1">
      <alignment horizontal="right" vertical="center" wrapText="1"/>
    </xf>
    <xf numFmtId="179" fontId="45" fillId="7" borderId="67" xfId="2" applyNumberFormat="1" applyFont="1" applyFill="1" applyBorder="1" applyAlignment="1">
      <alignment horizontal="right" vertical="center" wrapText="1"/>
    </xf>
    <xf numFmtId="177" fontId="37" fillId="5" borderId="60" xfId="2" applyNumberFormat="1" applyFont="1" applyFill="1" applyBorder="1" applyAlignment="1">
      <alignment vertical="center" wrapText="1"/>
    </xf>
    <xf numFmtId="179" fontId="45" fillId="7" borderId="78" xfId="4" applyNumberFormat="1" applyFont="1" applyFill="1" applyBorder="1" applyAlignment="1">
      <alignment horizontal="right" vertical="center"/>
    </xf>
    <xf numFmtId="179" fontId="45" fillId="7" borderId="80" xfId="4" applyNumberFormat="1" applyFont="1" applyFill="1" applyBorder="1" applyAlignment="1">
      <alignment horizontal="right" vertical="center"/>
    </xf>
    <xf numFmtId="179" fontId="45" fillId="5" borderId="81" xfId="4" applyNumberFormat="1" applyFont="1" applyFill="1" applyBorder="1" applyAlignment="1">
      <alignment horizontal="right" vertical="center"/>
    </xf>
    <xf numFmtId="177" fontId="37" fillId="5" borderId="83" xfId="2" applyNumberFormat="1" applyFont="1" applyFill="1" applyBorder="1" applyAlignment="1">
      <alignment vertical="center" wrapText="1"/>
    </xf>
    <xf numFmtId="0" fontId="13" fillId="0" borderId="1" xfId="0"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28" fillId="0" borderId="0" xfId="2" applyFont="1" applyAlignment="1">
      <alignment horizontal="center" vertical="center"/>
    </xf>
    <xf numFmtId="0" fontId="13" fillId="2" borderId="0" xfId="1" applyFont="1" applyFill="1" applyAlignment="1" applyProtection="1">
      <alignment vertical="center" wrapText="1"/>
      <protection locked="0"/>
    </xf>
    <xf numFmtId="0" fontId="14" fillId="2" borderId="0" xfId="0" applyFont="1" applyFill="1" applyAlignment="1" applyProtection="1">
      <alignment vertical="center" wrapText="1"/>
      <protection locked="0"/>
    </xf>
    <xf numFmtId="0" fontId="13" fillId="0" borderId="0" xfId="1" applyFont="1" applyAlignment="1">
      <alignment horizontal="center" vertical="center" wrapText="1"/>
    </xf>
    <xf numFmtId="0" fontId="50" fillId="0" borderId="0" xfId="11" applyFont="1">
      <alignment vertical="center"/>
    </xf>
    <xf numFmtId="0" fontId="51" fillId="0" borderId="0" xfId="11" applyFont="1">
      <alignment vertical="center"/>
    </xf>
    <xf numFmtId="0" fontId="21" fillId="0" borderId="0" xfId="11" applyFont="1">
      <alignment vertical="center"/>
    </xf>
    <xf numFmtId="0" fontId="13" fillId="0" borderId="0" xfId="1" applyFont="1" applyAlignment="1">
      <alignment horizontal="right" vertical="center"/>
    </xf>
    <xf numFmtId="0" fontId="25" fillId="8" borderId="4" xfId="11" applyFont="1" applyFill="1" applyBorder="1" applyAlignment="1">
      <alignment horizontal="center" vertical="center" wrapText="1"/>
    </xf>
    <xf numFmtId="0" fontId="25" fillId="8" borderId="1" xfId="11" applyFont="1" applyFill="1" applyBorder="1" applyAlignment="1">
      <alignment horizontal="center" vertical="center"/>
    </xf>
    <xf numFmtId="0" fontId="25" fillId="8" borderId="14" xfId="11" applyFont="1" applyFill="1" applyBorder="1" applyAlignment="1">
      <alignment horizontal="center" vertical="center"/>
    </xf>
    <xf numFmtId="0" fontId="28" fillId="0" borderId="1" xfId="2" applyFont="1" applyBorder="1" applyAlignment="1">
      <alignment horizontal="center" vertical="center"/>
    </xf>
    <xf numFmtId="0" fontId="21" fillId="8" borderId="13" xfId="2" applyFont="1" applyFill="1" applyBorder="1" applyAlignment="1">
      <alignment horizontal="center" vertical="center" wrapText="1"/>
    </xf>
    <xf numFmtId="0" fontId="21" fillId="8" borderId="1" xfId="2" applyFont="1" applyFill="1" applyBorder="1" applyAlignment="1">
      <alignment horizontal="center" vertical="center"/>
    </xf>
    <xf numFmtId="0" fontId="25" fillId="8" borderId="1" xfId="11" applyFont="1" applyFill="1" applyBorder="1" applyAlignment="1">
      <alignment horizontal="center" vertical="center" wrapText="1" shrinkToFit="1"/>
    </xf>
    <xf numFmtId="0" fontId="21" fillId="0" borderId="12" xfId="2" applyFont="1" applyBorder="1" applyAlignment="1">
      <alignment horizontal="center" vertical="center"/>
    </xf>
    <xf numFmtId="0" fontId="21" fillId="0" borderId="12" xfId="2" applyFont="1" applyBorder="1" applyAlignment="1">
      <alignment horizontal="left" vertical="center"/>
    </xf>
    <xf numFmtId="0" fontId="24" fillId="0" borderId="0" xfId="1" applyFont="1" applyAlignment="1" applyProtection="1">
      <alignment vertical="center" wrapText="1"/>
      <protection locked="0"/>
    </xf>
    <xf numFmtId="0" fontId="24" fillId="0" borderId="0" xfId="1" applyFont="1" applyAlignment="1" applyProtection="1">
      <alignment horizontal="right" vertical="center"/>
      <protection locked="0"/>
    </xf>
    <xf numFmtId="176" fontId="24" fillId="0" borderId="0" xfId="1" applyNumberFormat="1" applyFont="1" applyAlignment="1" applyProtection="1">
      <alignment horizontal="right" vertical="center"/>
      <protection locked="0"/>
    </xf>
    <xf numFmtId="0" fontId="25" fillId="0" borderId="1" xfId="2" applyFont="1" applyBorder="1" applyAlignment="1">
      <alignment vertical="center" wrapText="1"/>
    </xf>
    <xf numFmtId="0" fontId="24" fillId="0" borderId="1" xfId="2" applyFont="1" applyBorder="1" applyAlignment="1">
      <alignment vertical="center" wrapText="1"/>
    </xf>
    <xf numFmtId="14" fontId="24" fillId="0" borderId="1" xfId="2" applyNumberFormat="1" applyFont="1" applyBorder="1" applyAlignment="1">
      <alignment vertical="center" wrapText="1"/>
    </xf>
    <xf numFmtId="0" fontId="13" fillId="0" borderId="2" xfId="1" applyFont="1" applyBorder="1">
      <alignment vertical="center"/>
    </xf>
    <xf numFmtId="0" fontId="25" fillId="10" borderId="0" xfId="2" applyFont="1" applyFill="1"/>
    <xf numFmtId="0" fontId="28" fillId="10" borderId="1" xfId="2" applyFont="1" applyFill="1" applyBorder="1" applyAlignment="1">
      <alignment horizontal="center" vertical="center"/>
    </xf>
    <xf numFmtId="0" fontId="34" fillId="9" borderId="0" xfId="2" applyFont="1" applyFill="1" applyAlignment="1">
      <alignment vertical="center"/>
    </xf>
    <xf numFmtId="0" fontId="32" fillId="9" borderId="0" xfId="2" applyFont="1" applyFill="1" applyAlignment="1">
      <alignment vertical="center"/>
    </xf>
    <xf numFmtId="38" fontId="39" fillId="9" borderId="26" xfId="4" applyFont="1" applyFill="1" applyBorder="1" applyAlignment="1">
      <alignment vertical="center"/>
    </xf>
    <xf numFmtId="38" fontId="39" fillId="9" borderId="12" xfId="4" applyFont="1" applyFill="1" applyBorder="1" applyAlignment="1">
      <alignment vertical="center"/>
    </xf>
    <xf numFmtId="38" fontId="39" fillId="9" borderId="2" xfId="4" applyFont="1" applyFill="1" applyBorder="1" applyAlignment="1">
      <alignment vertical="center"/>
    </xf>
    <xf numFmtId="38" fontId="39" fillId="9" borderId="25" xfId="4" applyFont="1" applyFill="1" applyBorder="1" applyAlignment="1">
      <alignment vertical="center"/>
    </xf>
    <xf numFmtId="38" fontId="39" fillId="9" borderId="26" xfId="4" applyFont="1" applyFill="1" applyBorder="1" applyAlignment="1">
      <alignment horizontal="center" vertical="center"/>
    </xf>
    <xf numFmtId="38" fontId="39" fillId="9" borderId="12" xfId="4" applyFont="1" applyFill="1" applyBorder="1" applyAlignment="1">
      <alignment horizontal="right" vertical="center" shrinkToFit="1"/>
    </xf>
    <xf numFmtId="38" fontId="39" fillId="9" borderId="1" xfId="4" applyFont="1" applyFill="1" applyBorder="1" applyAlignment="1">
      <alignment horizontal="right" vertical="center" shrinkToFit="1"/>
    </xf>
    <xf numFmtId="38" fontId="39" fillId="9" borderId="31" xfId="4" applyFont="1" applyFill="1" applyBorder="1" applyAlignment="1">
      <alignment horizontal="right" vertical="center" shrinkToFit="1"/>
    </xf>
    <xf numFmtId="38" fontId="32" fillId="9" borderId="32" xfId="4" applyFont="1" applyFill="1" applyBorder="1" applyAlignment="1">
      <alignment vertical="center" shrinkToFit="1"/>
    </xf>
    <xf numFmtId="38" fontId="32" fillId="9" borderId="33" xfId="4" applyFont="1" applyFill="1" applyBorder="1" applyAlignment="1">
      <alignment horizontal="right" vertical="center" shrinkToFit="1"/>
    </xf>
    <xf numFmtId="38" fontId="32" fillId="9" borderId="34" xfId="4" applyFont="1" applyFill="1" applyBorder="1" applyAlignment="1">
      <alignment horizontal="right" vertical="center" shrinkToFit="1"/>
    </xf>
    <xf numFmtId="38" fontId="32" fillId="9" borderId="37" xfId="4" applyFont="1" applyFill="1" applyBorder="1" applyAlignment="1">
      <alignment vertical="center" shrinkToFit="1"/>
    </xf>
    <xf numFmtId="38" fontId="32" fillId="9" borderId="38" xfId="4" applyFont="1" applyFill="1" applyBorder="1" applyAlignment="1">
      <alignment horizontal="right" vertical="center" shrinkToFit="1"/>
    </xf>
    <xf numFmtId="38" fontId="32" fillId="9" borderId="2" xfId="4" applyFont="1" applyFill="1" applyBorder="1" applyAlignment="1">
      <alignment vertical="center" shrinkToFit="1"/>
    </xf>
    <xf numFmtId="38" fontId="32" fillId="9" borderId="39" xfId="4" applyFont="1" applyFill="1" applyBorder="1" applyAlignment="1">
      <alignment horizontal="right" vertical="center" shrinkToFit="1"/>
    </xf>
    <xf numFmtId="38" fontId="32" fillId="9" borderId="2" xfId="4" applyFont="1" applyFill="1" applyBorder="1" applyAlignment="1">
      <alignment vertical="center"/>
    </xf>
    <xf numFmtId="38" fontId="32" fillId="9" borderId="26" xfId="4" applyFont="1" applyFill="1" applyBorder="1" applyAlignment="1">
      <alignment horizontal="right" vertical="center" shrinkToFit="1"/>
    </xf>
    <xf numFmtId="38" fontId="39" fillId="9" borderId="4" xfId="4" applyFont="1" applyFill="1" applyBorder="1" applyAlignment="1">
      <alignment horizontal="right" vertical="center" shrinkToFit="1"/>
    </xf>
    <xf numFmtId="38" fontId="32" fillId="9" borderId="13" xfId="4" applyFont="1" applyFill="1" applyBorder="1" applyAlignment="1">
      <alignment horizontal="right" vertical="center" shrinkToFit="1"/>
    </xf>
    <xf numFmtId="38" fontId="32" fillId="9" borderId="41" xfId="4" applyFont="1" applyFill="1" applyBorder="1" applyAlignment="1">
      <alignment horizontal="right" vertical="center" shrinkToFit="1"/>
    </xf>
    <xf numFmtId="38" fontId="32" fillId="9" borderId="14" xfId="4" applyFont="1" applyFill="1" applyBorder="1" applyAlignment="1">
      <alignment horizontal="right" vertical="center" shrinkToFit="1"/>
    </xf>
    <xf numFmtId="38" fontId="32" fillId="9" borderId="2" xfId="4" applyFont="1" applyFill="1" applyBorder="1" applyAlignment="1">
      <alignment horizontal="right" vertical="center" shrinkToFit="1"/>
    </xf>
    <xf numFmtId="38" fontId="39" fillId="9" borderId="39" xfId="4" applyFont="1" applyFill="1" applyBorder="1" applyAlignment="1">
      <alignment horizontal="right" vertical="center" shrinkToFit="1"/>
    </xf>
    <xf numFmtId="38" fontId="39" fillId="9" borderId="26" xfId="4" applyFont="1" applyFill="1" applyBorder="1" applyAlignment="1">
      <alignment horizontal="right" vertical="center" shrinkToFit="1"/>
    </xf>
    <xf numFmtId="38" fontId="39" fillId="9" borderId="46" xfId="4" applyFont="1" applyFill="1" applyBorder="1" applyAlignment="1">
      <alignment horizontal="right" vertical="center" shrinkToFit="1"/>
    </xf>
    <xf numFmtId="38" fontId="39" fillId="9" borderId="25" xfId="4" applyFont="1" applyFill="1" applyBorder="1" applyAlignment="1">
      <alignment horizontal="right" vertical="center" shrinkToFit="1"/>
    </xf>
    <xf numFmtId="38" fontId="39" fillId="9" borderId="51" xfId="4" applyFont="1" applyFill="1" applyBorder="1" applyAlignment="1">
      <alignment horizontal="right" vertical="center" shrinkToFit="1"/>
    </xf>
    <xf numFmtId="38" fontId="32" fillId="0" borderId="55" xfId="4" applyFont="1" applyBorder="1" applyAlignment="1">
      <alignment vertical="center" shrinkToFit="1"/>
    </xf>
    <xf numFmtId="177" fontId="27" fillId="0" borderId="8" xfId="0" applyNumberFormat="1" applyFont="1" applyBorder="1" applyAlignment="1">
      <alignment horizontal="center" vertical="center" wrapText="1"/>
    </xf>
    <xf numFmtId="177" fontId="27" fillId="0" borderId="4" xfId="0" applyNumberFormat="1" applyFont="1" applyBorder="1" applyAlignment="1">
      <alignment horizontal="center" vertical="center" wrapText="1"/>
    </xf>
    <xf numFmtId="0" fontId="13" fillId="0" borderId="0" xfId="13" applyFont="1">
      <alignment vertical="center"/>
    </xf>
    <xf numFmtId="0" fontId="25" fillId="8" borderId="13" xfId="13" applyFont="1" applyFill="1" applyBorder="1" applyAlignment="1">
      <alignment horizontal="left" vertical="center" wrapText="1"/>
    </xf>
    <xf numFmtId="0" fontId="16" fillId="0" borderId="0" xfId="13" applyFont="1" applyAlignment="1">
      <alignment horizontal="center" vertical="center"/>
    </xf>
    <xf numFmtId="0" fontId="13" fillId="0" borderId="12" xfId="13" applyFont="1" applyBorder="1">
      <alignment vertical="center"/>
    </xf>
    <xf numFmtId="0" fontId="54" fillId="0" borderId="12" xfId="0" applyFont="1" applyBorder="1" applyAlignment="1">
      <alignment horizontal="left" vertical="center"/>
    </xf>
    <xf numFmtId="0" fontId="13" fillId="0" borderId="3" xfId="13" applyFont="1" applyBorder="1">
      <alignment vertical="center"/>
    </xf>
    <xf numFmtId="0" fontId="16" fillId="0" borderId="12" xfId="13" applyFont="1" applyBorder="1">
      <alignment vertical="center"/>
    </xf>
    <xf numFmtId="0" fontId="17" fillId="0" borderId="12" xfId="0" applyFont="1" applyBorder="1" applyAlignment="1">
      <alignment vertical="center" wrapText="1"/>
    </xf>
    <xf numFmtId="0" fontId="48" fillId="0" borderId="2" xfId="13" applyFont="1" applyBorder="1" applyAlignment="1">
      <alignment horizontal="center" vertical="center" wrapText="1"/>
    </xf>
    <xf numFmtId="0" fontId="15" fillId="0" borderId="6" xfId="13" applyFont="1" applyBorder="1" applyAlignment="1">
      <alignment horizontal="center" vertical="center" wrapText="1"/>
    </xf>
    <xf numFmtId="0" fontId="55" fillId="0" borderId="14" xfId="13" applyFont="1" applyBorder="1" applyAlignment="1">
      <alignment horizontal="left" vertical="top" wrapText="1"/>
    </xf>
    <xf numFmtId="0" fontId="56" fillId="0" borderId="6" xfId="13" applyFont="1" applyBorder="1" applyAlignment="1">
      <alignment horizontal="center" vertical="center" wrapText="1"/>
    </xf>
    <xf numFmtId="0" fontId="0" fillId="0" borderId="1" xfId="0" applyBorder="1"/>
    <xf numFmtId="0" fontId="53" fillId="8" borderId="1" xfId="13" applyFont="1" applyFill="1" applyBorder="1" applyAlignment="1">
      <alignment horizontal="left" vertical="center" wrapText="1"/>
    </xf>
    <xf numFmtId="0" fontId="58" fillId="0" borderId="0" xfId="13" applyFont="1" applyAlignment="1">
      <alignment horizontal="left" vertical="center"/>
    </xf>
    <xf numFmtId="0" fontId="59" fillId="0" borderId="0" xfId="13" applyFont="1" applyAlignment="1">
      <alignment horizontal="left" vertical="center"/>
    </xf>
    <xf numFmtId="0" fontId="0" fillId="0" borderId="1" xfId="0" applyBorder="1" applyAlignment="1">
      <alignment horizontal="center"/>
    </xf>
    <xf numFmtId="0" fontId="0" fillId="0" borderId="1" xfId="0" applyBorder="1" applyAlignment="1">
      <alignment horizontal="center" wrapText="1"/>
    </xf>
    <xf numFmtId="0" fontId="63" fillId="0" borderId="0" xfId="13" applyFont="1" applyAlignment="1">
      <alignment horizontal="left" vertical="center"/>
    </xf>
    <xf numFmtId="0" fontId="13" fillId="0" borderId="1" xfId="13" applyFont="1" applyBorder="1">
      <alignment vertical="center"/>
    </xf>
    <xf numFmtId="0" fontId="53" fillId="12" borderId="1" xfId="13" applyFont="1" applyFill="1" applyBorder="1" applyAlignment="1">
      <alignment horizontal="center" vertical="center" wrapText="1"/>
    </xf>
    <xf numFmtId="0" fontId="53" fillId="12" borderId="1" xfId="13" applyFont="1" applyFill="1" applyBorder="1" applyAlignment="1">
      <alignment horizontal="left" vertical="center" wrapText="1"/>
    </xf>
    <xf numFmtId="0" fontId="61" fillId="0" borderId="0" xfId="0" applyFont="1" applyAlignment="1">
      <alignment vertical="center"/>
    </xf>
    <xf numFmtId="0" fontId="65" fillId="0" borderId="1" xfId="0" applyFont="1" applyBorder="1"/>
    <xf numFmtId="0" fontId="66" fillId="0" borderId="1" xfId="0" applyFont="1" applyBorder="1"/>
    <xf numFmtId="0" fontId="24" fillId="0" borderId="1" xfId="0" applyFont="1" applyBorder="1" applyAlignment="1">
      <alignment vertical="top" wrapText="1"/>
    </xf>
    <xf numFmtId="0" fontId="62" fillId="0" borderId="0" xfId="13" applyFont="1" applyAlignment="1">
      <alignment horizontal="right" vertical="center"/>
    </xf>
    <xf numFmtId="0" fontId="66" fillId="0" borderId="1" xfId="0" applyFont="1" applyBorder="1" applyAlignment="1">
      <alignment horizontal="center"/>
    </xf>
    <xf numFmtId="0" fontId="67" fillId="0" borderId="1" xfId="0" applyFont="1" applyBorder="1" applyAlignment="1">
      <alignment horizontal="center" wrapText="1"/>
    </xf>
    <xf numFmtId="0" fontId="68" fillId="0" borderId="1" xfId="0" applyFont="1" applyBorder="1" applyAlignment="1">
      <alignment horizontal="center" wrapText="1"/>
    </xf>
    <xf numFmtId="0" fontId="64" fillId="0" borderId="1" xfId="0" applyFont="1" applyBorder="1" applyAlignment="1">
      <alignment horizontal="center" wrapText="1"/>
    </xf>
    <xf numFmtId="0" fontId="62" fillId="0" borderId="87" xfId="13" applyFont="1" applyBorder="1" applyAlignment="1">
      <alignment horizontal="left" vertical="center"/>
    </xf>
    <xf numFmtId="0" fontId="66" fillId="0" borderId="1" xfId="0" applyFont="1" applyBorder="1" applyAlignment="1">
      <alignment horizontal="left" wrapText="1"/>
    </xf>
    <xf numFmtId="20" fontId="13" fillId="0" borderId="0" xfId="13" applyNumberFormat="1" applyFont="1">
      <alignment vertical="center"/>
    </xf>
    <xf numFmtId="0" fontId="27" fillId="0" borderId="4" xfId="0" applyFont="1" applyBorder="1" applyAlignment="1">
      <alignment vertical="center" wrapText="1"/>
    </xf>
    <xf numFmtId="177" fontId="37" fillId="6" borderId="70" xfId="2" applyNumberFormat="1" applyFont="1" applyFill="1" applyBorder="1" applyAlignment="1">
      <alignment vertical="center" wrapText="1"/>
    </xf>
    <xf numFmtId="177" fontId="37" fillId="6" borderId="79" xfId="2" applyNumberFormat="1" applyFont="1" applyFill="1" applyBorder="1" applyAlignment="1">
      <alignment vertical="center" wrapText="1"/>
    </xf>
    <xf numFmtId="179" fontId="37" fillId="6" borderId="91" xfId="2" applyNumberFormat="1" applyFont="1" applyFill="1" applyBorder="1" applyAlignment="1">
      <alignment horizontal="right" vertical="center" wrapText="1"/>
    </xf>
    <xf numFmtId="177" fontId="37" fillId="6" borderId="91" xfId="2" applyNumberFormat="1" applyFont="1" applyFill="1" applyBorder="1" applyAlignment="1">
      <alignment vertical="center" wrapText="1"/>
    </xf>
    <xf numFmtId="177" fontId="37" fillId="6" borderId="92" xfId="2" applyNumberFormat="1" applyFont="1" applyFill="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horizontal="right" vertical="center" wrapText="1"/>
    </xf>
    <xf numFmtId="0" fontId="37" fillId="0" borderId="1" xfId="0" applyFont="1" applyBorder="1" applyAlignment="1">
      <alignment horizontal="right" vertical="center" wrapText="1"/>
    </xf>
    <xf numFmtId="180" fontId="27" fillId="0" borderId="1" xfId="0" applyNumberFormat="1" applyFont="1" applyBorder="1" applyAlignment="1">
      <alignment vertical="center" wrapText="1"/>
    </xf>
    <xf numFmtId="179" fontId="27" fillId="0" borderId="1" xfId="0" applyNumberFormat="1" applyFont="1" applyBorder="1" applyAlignment="1">
      <alignment horizontal="right" vertical="center" wrapText="1"/>
    </xf>
    <xf numFmtId="179" fontId="27" fillId="6" borderId="1" xfId="0" applyNumberFormat="1" applyFont="1" applyFill="1" applyBorder="1" applyAlignment="1">
      <alignment horizontal="right" vertical="center" wrapText="1"/>
    </xf>
    <xf numFmtId="177" fontId="37" fillId="0" borderId="1" xfId="0" applyNumberFormat="1" applyFont="1" applyBorder="1" applyAlignment="1">
      <alignment horizontal="center" vertical="center" wrapText="1"/>
    </xf>
    <xf numFmtId="177" fontId="27" fillId="0" borderId="1" xfId="0" applyNumberFormat="1" applyFont="1" applyBorder="1" applyAlignment="1">
      <alignment vertical="center" wrapText="1"/>
    </xf>
    <xf numFmtId="0" fontId="70" fillId="0" borderId="0" xfId="13" applyFont="1" applyAlignment="1">
      <alignment horizontal="left"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2" borderId="2" xfId="1" applyFont="1" applyFill="1" applyBorder="1" applyAlignment="1" applyProtection="1">
      <alignment vertical="center" wrapText="1"/>
      <protection locked="0"/>
    </xf>
    <xf numFmtId="0" fontId="13" fillId="2" borderId="12" xfId="1"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2" xfId="1" applyFont="1" applyBorder="1" applyAlignment="1" applyProtection="1">
      <alignment horizontal="left" vertical="center" wrapText="1"/>
      <protection locked="0"/>
    </xf>
    <xf numFmtId="0" fontId="24" fillId="0" borderId="12" xfId="1"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8" fontId="24" fillId="0" borderId="11" xfId="1" applyNumberFormat="1" applyFont="1" applyBorder="1" applyAlignment="1" applyProtection="1">
      <alignment horizontal="center" vertical="center"/>
      <protection locked="0"/>
    </xf>
    <xf numFmtId="178" fontId="24" fillId="0" borderId="5" xfId="1" applyNumberFormat="1" applyFont="1" applyBorder="1" applyAlignment="1" applyProtection="1">
      <alignment horizontal="center" vertical="center"/>
      <protection locked="0"/>
    </xf>
    <xf numFmtId="178" fontId="24" fillId="0" borderId="10" xfId="1" applyNumberFormat="1" applyFont="1" applyBorder="1" applyAlignment="1" applyProtection="1">
      <alignment horizontal="center" vertical="center"/>
      <protection locked="0"/>
    </xf>
    <xf numFmtId="178" fontId="24" fillId="0" borderId="9" xfId="1" applyNumberFormat="1" applyFont="1" applyBorder="1" applyAlignment="1" applyProtection="1">
      <alignment horizontal="center" vertical="center"/>
      <protection locked="0"/>
    </xf>
    <xf numFmtId="177" fontId="13" fillId="9" borderId="12" xfId="1" applyNumberFormat="1" applyFont="1" applyFill="1" applyBorder="1" applyAlignment="1">
      <alignment horizontal="center" vertical="center"/>
    </xf>
    <xf numFmtId="177" fontId="13" fillId="9" borderId="3" xfId="1" applyNumberFormat="1" applyFont="1" applyFill="1" applyBorder="1" applyAlignment="1">
      <alignment horizontal="center" vertical="center"/>
    </xf>
    <xf numFmtId="177" fontId="13" fillId="9" borderId="11" xfId="1" applyNumberFormat="1" applyFont="1" applyFill="1" applyBorder="1" applyAlignment="1">
      <alignment horizontal="center" vertical="center"/>
    </xf>
    <xf numFmtId="177" fontId="13" fillId="9" borderId="5" xfId="1" applyNumberFormat="1" applyFont="1" applyFill="1" applyBorder="1" applyAlignment="1">
      <alignment horizontal="center" vertical="center"/>
    </xf>
    <xf numFmtId="177" fontId="13" fillId="9" borderId="0" xfId="1" applyNumberFormat="1" applyFont="1" applyFill="1" applyAlignment="1">
      <alignment horizontal="center" vertical="center"/>
    </xf>
    <xf numFmtId="177" fontId="13" fillId="9" borderId="7" xfId="1" applyNumberFormat="1" applyFont="1" applyFill="1" applyBorder="1" applyAlignment="1">
      <alignment horizontal="center" vertical="center"/>
    </xf>
    <xf numFmtId="177" fontId="13" fillId="9" borderId="10" xfId="1" applyNumberFormat="1" applyFont="1" applyFill="1" applyBorder="1" applyAlignment="1">
      <alignment horizontal="center" vertical="center"/>
    </xf>
    <xf numFmtId="177" fontId="13" fillId="9" borderId="9" xfId="1" applyNumberFormat="1" applyFont="1" applyFill="1" applyBorder="1" applyAlignment="1">
      <alignment horizontal="center" vertical="center"/>
    </xf>
    <xf numFmtId="0" fontId="13" fillId="0" borderId="0" xfId="1" applyFont="1" applyAlignment="1">
      <alignment horizontal="right" vertical="center"/>
    </xf>
    <xf numFmtId="0" fontId="25" fillId="11" borderId="1" xfId="11" applyFont="1" applyFill="1" applyBorder="1" applyAlignment="1">
      <alignment horizontal="center" vertical="center"/>
    </xf>
    <xf numFmtId="0" fontId="24" fillId="0" borderId="1" xfId="11" applyFont="1" applyBorder="1" applyAlignment="1">
      <alignment horizontal="left" vertical="center"/>
    </xf>
    <xf numFmtId="0" fontId="25" fillId="8" borderId="13" xfId="11" applyFont="1" applyFill="1" applyBorder="1" applyAlignment="1">
      <alignment horizontal="center" vertical="center"/>
    </xf>
    <xf numFmtId="0" fontId="25" fillId="8" borderId="14" xfId="11" applyFont="1" applyFill="1" applyBorder="1" applyAlignment="1">
      <alignment horizontal="center" vertical="center"/>
    </xf>
    <xf numFmtId="0" fontId="24" fillId="9" borderId="1" xfId="11" applyFont="1" applyFill="1" applyBorder="1" applyAlignment="1">
      <alignment horizontal="center" vertical="center" wrapText="1"/>
    </xf>
    <xf numFmtId="0" fontId="25" fillId="0" borderId="1" xfId="11" applyFont="1" applyBorder="1" applyAlignment="1">
      <alignment horizontal="center" vertical="center" wrapText="1"/>
    </xf>
    <xf numFmtId="0" fontId="25" fillId="8" borderId="13" xfId="11" applyFont="1" applyFill="1" applyBorder="1" applyAlignment="1">
      <alignment horizontal="center" vertical="center" wrapText="1"/>
    </xf>
    <xf numFmtId="0" fontId="25" fillId="8" borderId="14" xfId="11" applyFont="1" applyFill="1" applyBorder="1" applyAlignment="1">
      <alignment horizontal="center" vertical="center" wrapText="1"/>
    </xf>
    <xf numFmtId="0" fontId="24" fillId="9" borderId="1" xfId="11" applyFont="1" applyFill="1" applyBorder="1" applyAlignment="1">
      <alignment horizontal="left" vertical="center"/>
    </xf>
    <xf numFmtId="0" fontId="25" fillId="0" borderId="1" xfId="11" applyFont="1" applyBorder="1" applyAlignment="1">
      <alignment horizontal="center" vertical="center"/>
    </xf>
    <xf numFmtId="0" fontId="25" fillId="0" borderId="1" xfId="11" applyFont="1" applyBorder="1" applyAlignment="1">
      <alignment horizontal="left" vertical="center"/>
    </xf>
    <xf numFmtId="0" fontId="21" fillId="0" borderId="0" xfId="11" applyFont="1" applyAlignment="1">
      <alignment horizontal="center" vertical="center"/>
    </xf>
    <xf numFmtId="0" fontId="24" fillId="0" borderId="1" xfId="11" applyFont="1" applyBorder="1" applyAlignment="1">
      <alignment horizontal="center" vertical="center"/>
    </xf>
    <xf numFmtId="0" fontId="52" fillId="0" borderId="1" xfId="11" applyFont="1" applyBorder="1" applyAlignment="1">
      <alignment horizontal="center" vertical="center" wrapText="1" shrinkToFit="1"/>
    </xf>
    <xf numFmtId="0" fontId="24" fillId="9" borderId="1" xfId="11" applyFont="1" applyFill="1" applyBorder="1" applyAlignment="1">
      <alignment horizontal="center" vertical="center" wrapText="1" shrinkToFit="1"/>
    </xf>
    <xf numFmtId="0" fontId="24" fillId="0" borderId="2" xfId="11" applyFont="1" applyBorder="1" applyAlignment="1">
      <alignment horizontal="center" vertical="center" wrapText="1"/>
    </xf>
    <xf numFmtId="0" fontId="24" fillId="0" borderId="3" xfId="11" applyFont="1" applyBorder="1" applyAlignment="1">
      <alignment horizontal="center" vertical="center" wrapText="1"/>
    </xf>
    <xf numFmtId="0" fontId="25" fillId="8" borderId="1" xfId="11" applyFont="1" applyFill="1" applyBorder="1" applyAlignment="1">
      <alignment horizontal="center" vertical="center"/>
    </xf>
    <xf numFmtId="0" fontId="25" fillId="8" borderId="2" xfId="11" applyFont="1" applyFill="1" applyBorder="1" applyAlignment="1">
      <alignment horizontal="center" vertical="center"/>
    </xf>
    <xf numFmtId="0" fontId="25" fillId="8" borderId="12" xfId="11" applyFont="1" applyFill="1" applyBorder="1" applyAlignment="1">
      <alignment horizontal="center" vertical="center"/>
    </xf>
    <xf numFmtId="0" fontId="25" fillId="8" borderId="3" xfId="11" applyFont="1" applyFill="1" applyBorder="1" applyAlignment="1">
      <alignment horizontal="center" vertical="center"/>
    </xf>
    <xf numFmtId="0" fontId="24" fillId="9" borderId="1" xfId="11" applyFont="1" applyFill="1" applyBorder="1" applyAlignment="1">
      <alignment horizontal="left" vertical="center" wrapText="1"/>
    </xf>
    <xf numFmtId="0" fontId="25" fillId="8" borderId="15" xfId="11" applyFont="1" applyFill="1" applyBorder="1" applyAlignment="1">
      <alignment horizontal="center" vertical="center"/>
    </xf>
    <xf numFmtId="0" fontId="17" fillId="0" borderId="4" xfId="0" applyFont="1" applyBorder="1" applyAlignment="1">
      <alignment vertical="center" wrapText="1"/>
    </xf>
    <xf numFmtId="0" fontId="0" fillId="0" borderId="11"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5" fillId="8" borderId="13" xfId="13" applyFont="1" applyFill="1" applyBorder="1" applyAlignment="1">
      <alignment horizontal="left" vertical="center" wrapText="1"/>
    </xf>
    <xf numFmtId="0" fontId="0" fillId="0" borderId="15" xfId="0" applyBorder="1" applyAlignment="1">
      <alignment horizontal="left" vertical="center" wrapText="1"/>
    </xf>
    <xf numFmtId="0" fontId="13" fillId="0" borderId="0" xfId="13" applyFont="1" applyAlignment="1">
      <alignment horizontal="left" vertical="center" wrapText="1"/>
    </xf>
    <xf numFmtId="0" fontId="59" fillId="0" borderId="0" xfId="13" applyFont="1" applyAlignment="1">
      <alignment horizontal="right" vertical="center"/>
    </xf>
    <xf numFmtId="0" fontId="60" fillId="0" borderId="0" xfId="0" applyFont="1" applyAlignment="1">
      <alignment horizontal="right" vertical="center"/>
    </xf>
    <xf numFmtId="0" fontId="59" fillId="0" borderId="88" xfId="13" applyFont="1" applyBorder="1" applyAlignment="1">
      <alignment horizontal="right" vertical="center"/>
    </xf>
    <xf numFmtId="0" fontId="59" fillId="0" borderId="89" xfId="13" applyFont="1" applyBorder="1" applyAlignment="1">
      <alignment horizontal="right" vertical="center"/>
    </xf>
    <xf numFmtId="0" fontId="25" fillId="0" borderId="0" xfId="2" applyFont="1" applyAlignment="1">
      <alignment horizontal="left" vertical="center" wrapText="1"/>
    </xf>
    <xf numFmtId="0" fontId="21" fillId="8" borderId="1" xfId="2" applyFont="1" applyFill="1" applyBorder="1" applyAlignment="1">
      <alignment horizontal="center" vertical="center"/>
    </xf>
    <xf numFmtId="0" fontId="28" fillId="8" borderId="84" xfId="2" applyFont="1" applyFill="1" applyBorder="1" applyAlignment="1">
      <alignment horizontal="center" vertical="center"/>
    </xf>
    <xf numFmtId="0" fontId="0" fillId="8" borderId="85" xfId="0" applyFill="1" applyBorder="1" applyAlignment="1">
      <alignment horizontal="center" vertical="center"/>
    </xf>
    <xf numFmtId="0" fontId="28" fillId="0" borderId="0" xfId="2" applyFont="1" applyAlignment="1">
      <alignment horizontal="center" vertical="center"/>
    </xf>
    <xf numFmtId="0" fontId="21" fillId="9" borderId="1" xfId="2" applyFont="1" applyFill="1" applyBorder="1" applyAlignment="1">
      <alignment horizontal="left" vertical="center"/>
    </xf>
    <xf numFmtId="0" fontId="41" fillId="0" borderId="0" xfId="3" applyFont="1" applyAlignment="1">
      <alignment vertical="center" wrapText="1"/>
    </xf>
    <xf numFmtId="0" fontId="37" fillId="3" borderId="0" xfId="3" applyFont="1" applyFill="1" applyAlignment="1">
      <alignment horizontal="center" vertical="center" wrapText="1"/>
    </xf>
    <xf numFmtId="0" fontId="39" fillId="6" borderId="4" xfId="2" applyFont="1" applyFill="1" applyBorder="1" applyAlignment="1">
      <alignment horizontal="center" vertical="center" shrinkToFit="1"/>
    </xf>
    <xf numFmtId="0" fontId="39" fillId="6" borderId="5" xfId="2" applyFont="1" applyFill="1" applyBorder="1" applyAlignment="1">
      <alignment horizontal="center" vertical="center" shrinkToFit="1"/>
    </xf>
    <xf numFmtId="38" fontId="39" fillId="3" borderId="0" xfId="4" applyFont="1" applyFill="1" applyBorder="1" applyAlignment="1">
      <alignment horizontal="right" vertical="center"/>
    </xf>
    <xf numFmtId="0" fontId="39" fillId="7" borderId="4" xfId="2" applyFont="1" applyFill="1" applyBorder="1" applyAlignment="1">
      <alignment horizontal="center" vertical="center" shrinkToFit="1"/>
    </xf>
    <xf numFmtId="0" fontId="39" fillId="7" borderId="3" xfId="2" applyFont="1" applyFill="1" applyBorder="1" applyAlignment="1">
      <alignment horizontal="center" vertical="center" shrinkToFit="1"/>
    </xf>
    <xf numFmtId="0" fontId="21" fillId="0" borderId="44" xfId="2" applyFont="1" applyBorder="1" applyAlignment="1">
      <alignment horizontal="center" vertical="center" shrinkToFit="1"/>
    </xf>
    <xf numFmtId="0" fontId="21" fillId="0" borderId="45" xfId="2" applyFont="1" applyBorder="1" applyAlignment="1">
      <alignment horizontal="center" vertical="center" shrinkToFit="1"/>
    </xf>
    <xf numFmtId="0" fontId="32" fillId="3" borderId="18" xfId="2" applyFont="1" applyFill="1" applyBorder="1" applyAlignment="1">
      <alignment horizontal="center" vertical="center" wrapText="1"/>
    </xf>
    <xf numFmtId="0" fontId="32" fillId="3" borderId="22" xfId="2" applyFont="1" applyFill="1" applyBorder="1" applyAlignment="1">
      <alignment horizontal="center" vertical="center" wrapText="1"/>
    </xf>
    <xf numFmtId="0" fontId="32" fillId="3" borderId="19" xfId="2" applyFont="1" applyFill="1" applyBorder="1" applyAlignment="1">
      <alignment horizontal="center" vertical="center" wrapText="1"/>
    </xf>
    <xf numFmtId="0" fontId="21" fillId="0" borderId="47" xfId="2" applyFont="1" applyBorder="1" applyAlignment="1">
      <alignment horizontal="center" vertical="center" shrinkToFit="1"/>
    </xf>
    <xf numFmtId="0" fontId="21" fillId="0" borderId="1" xfId="2" applyFont="1" applyBorder="1" applyAlignment="1">
      <alignment horizontal="center" vertical="center" shrinkToFi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29" xfId="2" applyFont="1" applyBorder="1" applyAlignment="1">
      <alignment horizontal="left" vertical="center" wrapText="1"/>
    </xf>
    <xf numFmtId="0" fontId="32" fillId="0" borderId="30" xfId="2" applyFont="1" applyBorder="1" applyAlignment="1">
      <alignment horizontal="left" vertical="center" wrapText="1"/>
    </xf>
    <xf numFmtId="0" fontId="32" fillId="3" borderId="4"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0" borderId="13" xfId="2" applyFont="1" applyBorder="1" applyAlignment="1">
      <alignment horizontal="center" vertical="center" wrapText="1"/>
    </xf>
    <xf numFmtId="0" fontId="32" fillId="0" borderId="14" xfId="2" applyFont="1" applyBorder="1" applyAlignment="1">
      <alignment horizontal="center" vertical="center" wrapText="1"/>
    </xf>
    <xf numFmtId="0" fontId="21" fillId="0" borderId="20"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48"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21" fillId="0" borderId="49" xfId="5" applyFont="1" applyBorder="1" applyAlignment="1">
      <alignment horizontal="center" vertical="center" wrapText="1" shrinkToFit="1"/>
    </xf>
    <xf numFmtId="0" fontId="21" fillId="0" borderId="50" xfId="5" applyFont="1" applyBorder="1" applyAlignment="1">
      <alignment horizontal="center" vertical="center" shrinkToFit="1"/>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46" fillId="0" borderId="0" xfId="2" applyFont="1" applyAlignment="1">
      <alignment horizontal="center" vertical="center"/>
    </xf>
    <xf numFmtId="0" fontId="32" fillId="0" borderId="4" xfId="3" applyFont="1" applyBorder="1" applyAlignment="1">
      <alignment horizontal="center" vertical="center"/>
    </xf>
    <xf numFmtId="0" fontId="32" fillId="0" borderId="11" xfId="3" applyFont="1" applyBorder="1" applyAlignment="1">
      <alignment horizontal="center" vertical="center"/>
    </xf>
    <xf numFmtId="0" fontId="32" fillId="0" borderId="6" xfId="3" applyFont="1" applyBorder="1" applyAlignment="1">
      <alignment horizontal="center" vertical="center"/>
    </xf>
    <xf numFmtId="0" fontId="32" fillId="0" borderId="0" xfId="3" applyFont="1" applyAlignment="1">
      <alignment horizontal="center" vertical="center"/>
    </xf>
    <xf numFmtId="0" fontId="37" fillId="0" borderId="18" xfId="3" applyFont="1" applyBorder="1" applyAlignment="1">
      <alignment horizontal="center" vertical="center" wrapText="1"/>
    </xf>
    <xf numFmtId="0" fontId="37" fillId="0" borderId="22" xfId="3" applyFont="1" applyBorder="1" applyAlignment="1">
      <alignment horizontal="center" vertical="center" wrapText="1"/>
    </xf>
    <xf numFmtId="0" fontId="37" fillId="0" borderId="12" xfId="3" applyFont="1" applyBorder="1" applyAlignment="1">
      <alignment horizontal="center" vertical="center" wrapText="1"/>
    </xf>
    <xf numFmtId="0" fontId="37" fillId="0" borderId="17" xfId="3" applyFont="1" applyBorder="1" applyAlignment="1">
      <alignment horizontal="center" vertical="center" wrapText="1"/>
    </xf>
    <xf numFmtId="0" fontId="37" fillId="0" borderId="21" xfId="3" applyFont="1" applyBorder="1" applyAlignment="1">
      <alignment horizontal="center" vertical="center" wrapText="1"/>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7" xfId="3" applyFont="1" applyBorder="1" applyAlignment="1">
      <alignment horizontal="center" vertical="center" wrapText="1"/>
    </xf>
    <xf numFmtId="177" fontId="37" fillId="8" borderId="67" xfId="4" quotePrefix="1" applyNumberFormat="1" applyFont="1" applyFill="1" applyBorder="1" applyAlignment="1" applyProtection="1">
      <alignment horizontal="center" vertical="center" wrapText="1"/>
    </xf>
    <xf numFmtId="177" fontId="37" fillId="8" borderId="63" xfId="4" quotePrefix="1" applyNumberFormat="1" applyFont="1" applyFill="1" applyBorder="1" applyAlignment="1" applyProtection="1">
      <alignment horizontal="center" vertical="center" wrapText="1"/>
    </xf>
    <xf numFmtId="0" fontId="39" fillId="6" borderId="54" xfId="2" applyFont="1" applyFill="1" applyBorder="1" applyAlignment="1">
      <alignment horizontal="center" vertical="center"/>
    </xf>
    <xf numFmtId="0" fontId="39" fillId="6" borderId="55" xfId="2" applyFont="1" applyFill="1" applyBorder="1" applyAlignment="1">
      <alignment horizontal="center" vertical="center"/>
    </xf>
    <xf numFmtId="0" fontId="39" fillId="6" borderId="56" xfId="2" applyFont="1" applyFill="1" applyBorder="1" applyAlignment="1">
      <alignment horizontal="center" vertical="center"/>
    </xf>
    <xf numFmtId="0" fontId="47" fillId="0" borderId="0" xfId="2" applyFont="1" applyAlignment="1">
      <alignment horizontal="center" vertical="center"/>
    </xf>
    <xf numFmtId="0" fontId="32" fillId="8" borderId="67" xfId="2" applyFont="1" applyFill="1" applyBorder="1" applyAlignment="1">
      <alignment horizontal="center" vertical="center"/>
    </xf>
    <xf numFmtId="0" fontId="32" fillId="8" borderId="63" xfId="2" applyFont="1" applyFill="1" applyBorder="1" applyAlignment="1">
      <alignment horizontal="center" vertical="center"/>
    </xf>
    <xf numFmtId="0" fontId="32" fillId="8" borderId="67" xfId="2" applyFont="1" applyFill="1" applyBorder="1" applyAlignment="1">
      <alignment horizontal="center" vertical="center" shrinkToFit="1"/>
    </xf>
    <xf numFmtId="0" fontId="32" fillId="8" borderId="63" xfId="2" applyFont="1" applyFill="1" applyBorder="1" applyAlignment="1">
      <alignment horizontal="center" vertical="center" shrinkToFit="1"/>
    </xf>
    <xf numFmtId="0" fontId="32" fillId="8" borderId="68" xfId="2" applyFont="1" applyFill="1" applyBorder="1" applyAlignment="1">
      <alignment horizontal="center" vertical="center"/>
    </xf>
    <xf numFmtId="0" fontId="32" fillId="8" borderId="69" xfId="2" applyFont="1" applyFill="1" applyBorder="1" applyAlignment="1">
      <alignment horizontal="center" vertical="center"/>
    </xf>
    <xf numFmtId="177" fontId="32" fillId="8" borderId="71" xfId="2" applyNumberFormat="1" applyFont="1" applyFill="1" applyBorder="1" applyAlignment="1">
      <alignment horizontal="center" vertical="center" wrapText="1"/>
    </xf>
    <xf numFmtId="177" fontId="32" fillId="8" borderId="72" xfId="2" applyNumberFormat="1" applyFont="1" applyFill="1" applyBorder="1" applyAlignment="1">
      <alignment horizontal="center" vertical="center" wrapText="1"/>
    </xf>
    <xf numFmtId="0" fontId="32" fillId="8" borderId="52" xfId="2" applyFont="1" applyFill="1" applyBorder="1" applyAlignment="1">
      <alignment horizontal="center" vertical="center"/>
    </xf>
    <xf numFmtId="0" fontId="32" fillId="8" borderId="53" xfId="2" applyFont="1" applyFill="1" applyBorder="1" applyAlignment="1">
      <alignment horizontal="center" vertical="center"/>
    </xf>
    <xf numFmtId="177" fontId="32" fillId="8" borderId="67" xfId="4" applyNumberFormat="1" applyFont="1" applyFill="1" applyBorder="1" applyAlignment="1" applyProtection="1">
      <alignment horizontal="center" vertical="center" wrapText="1"/>
    </xf>
    <xf numFmtId="177" fontId="32" fillId="8" borderId="63" xfId="4" applyNumberFormat="1" applyFont="1" applyFill="1" applyBorder="1" applyAlignment="1" applyProtection="1">
      <alignment horizontal="center" vertical="center" wrapText="1"/>
    </xf>
    <xf numFmtId="177" fontId="37" fillId="8" borderId="67" xfId="4" applyNumberFormat="1" applyFont="1" applyFill="1" applyBorder="1" applyAlignment="1" applyProtection="1">
      <alignment horizontal="center" vertical="center" wrapText="1"/>
    </xf>
    <xf numFmtId="177" fontId="37" fillId="8" borderId="63" xfId="4" applyNumberFormat="1" applyFont="1" applyFill="1" applyBorder="1" applyAlignment="1" applyProtection="1">
      <alignment horizontal="center" vertical="center" wrapText="1"/>
    </xf>
    <xf numFmtId="0" fontId="43" fillId="6" borderId="58" xfId="2" applyFont="1" applyFill="1" applyBorder="1" applyAlignment="1">
      <alignment horizontal="center" vertical="center" wrapText="1"/>
    </xf>
    <xf numFmtId="0" fontId="43" fillId="6" borderId="54" xfId="2" applyFont="1" applyFill="1" applyBorder="1" applyAlignment="1">
      <alignment horizontal="center" vertical="center" wrapText="1"/>
    </xf>
    <xf numFmtId="0" fontId="25" fillId="8" borderId="44" xfId="2" applyFont="1" applyFill="1" applyBorder="1" applyAlignment="1">
      <alignment horizontal="center" vertical="center"/>
    </xf>
    <xf numFmtId="0" fontId="25" fillId="8" borderId="49" xfId="2" applyFont="1" applyFill="1" applyBorder="1" applyAlignment="1">
      <alignment horizontal="center" vertical="center"/>
    </xf>
    <xf numFmtId="37" fontId="37" fillId="6" borderId="55" xfId="6" applyFont="1" applyFill="1" applyBorder="1" applyAlignment="1">
      <alignment horizontal="center" vertical="center" wrapText="1"/>
    </xf>
    <xf numFmtId="37" fontId="37" fillId="6" borderId="56" xfId="6" applyFont="1" applyFill="1" applyBorder="1" applyAlignment="1">
      <alignment horizontal="center" vertical="center" wrapText="1"/>
    </xf>
    <xf numFmtId="0" fontId="39" fillId="7" borderId="76" xfId="2" applyFont="1" applyFill="1" applyBorder="1" applyAlignment="1">
      <alignment horizontal="center" vertical="center"/>
    </xf>
    <xf numFmtId="0" fontId="39" fillId="7" borderId="77" xfId="2" applyFont="1" applyFill="1" applyBorder="1" applyAlignment="1">
      <alignment horizontal="center" vertical="center"/>
    </xf>
    <xf numFmtId="0" fontId="39" fillId="7" borderId="66" xfId="2" applyFont="1" applyFill="1" applyBorder="1" applyAlignment="1">
      <alignment horizontal="center" vertical="center"/>
    </xf>
    <xf numFmtId="0" fontId="39" fillId="7" borderId="54" xfId="2" applyFont="1" applyFill="1" applyBorder="1" applyAlignment="1">
      <alignment horizontal="center" vertical="center"/>
    </xf>
    <xf numFmtId="0" fontId="39" fillId="7" borderId="55" xfId="2" applyFont="1" applyFill="1" applyBorder="1" applyAlignment="1">
      <alignment horizontal="center" vertical="center"/>
    </xf>
    <xf numFmtId="0" fontId="39" fillId="7" borderId="56" xfId="2" applyFont="1" applyFill="1" applyBorder="1" applyAlignment="1">
      <alignment horizontal="center" vertical="center"/>
    </xf>
    <xf numFmtId="37" fontId="37" fillId="7" borderId="55" xfId="6" applyFont="1" applyFill="1" applyBorder="1" applyAlignment="1">
      <alignment horizontal="center" vertical="center" wrapText="1"/>
    </xf>
    <xf numFmtId="37" fontId="37" fillId="7" borderId="56" xfId="6" applyFont="1" applyFill="1" applyBorder="1" applyAlignment="1">
      <alignment horizontal="center" vertical="center" wrapText="1"/>
    </xf>
    <xf numFmtId="0" fontId="43" fillId="7" borderId="65" xfId="2" applyFont="1" applyFill="1" applyBorder="1" applyAlignment="1">
      <alignment horizontal="center" vertical="center" wrapText="1"/>
    </xf>
    <xf numFmtId="0" fontId="43" fillId="7" borderId="24" xfId="2" applyFont="1" applyFill="1" applyBorder="1" applyAlignment="1">
      <alignment horizontal="center" vertical="center" wrapText="1"/>
    </xf>
    <xf numFmtId="37" fontId="37" fillId="6" borderId="77" xfId="6" applyFont="1" applyFill="1" applyBorder="1" applyAlignment="1">
      <alignment horizontal="center" vertical="center" wrapText="1"/>
    </xf>
    <xf numFmtId="37" fontId="37" fillId="6" borderId="66" xfId="6" applyFont="1" applyFill="1" applyBorder="1" applyAlignment="1">
      <alignment horizontal="center" vertical="center" wrapText="1"/>
    </xf>
    <xf numFmtId="37" fontId="37" fillId="6" borderId="43" xfId="6" applyFont="1" applyFill="1" applyBorder="1" applyAlignment="1">
      <alignment horizontal="center" vertical="center" wrapText="1"/>
    </xf>
    <xf numFmtId="37" fontId="37" fillId="6" borderId="90" xfId="6" applyFont="1" applyFill="1" applyBorder="1" applyAlignment="1">
      <alignment horizontal="center" vertical="center" wrapText="1"/>
    </xf>
    <xf numFmtId="0" fontId="25" fillId="6" borderId="18" xfId="2" applyFont="1" applyFill="1" applyBorder="1" applyAlignment="1">
      <alignment horizontal="center" vertical="center" textRotation="255"/>
    </xf>
    <xf numFmtId="0" fontId="25" fillId="6" borderId="22" xfId="2" applyFont="1" applyFill="1" applyBorder="1" applyAlignment="1">
      <alignment horizontal="center" vertical="center" textRotation="255"/>
    </xf>
    <xf numFmtId="0" fontId="32" fillId="0" borderId="86" xfId="2" applyFont="1" applyBorder="1" applyAlignment="1">
      <alignment horizontal="left" vertical="center" wrapText="1"/>
    </xf>
    <xf numFmtId="0" fontId="43" fillId="7" borderId="22" xfId="2" applyFont="1" applyFill="1" applyBorder="1" applyAlignment="1">
      <alignment horizontal="center" vertical="center" wrapText="1"/>
    </xf>
    <xf numFmtId="0" fontId="43" fillId="6" borderId="76" xfId="2" applyFont="1" applyFill="1" applyBorder="1" applyAlignment="1">
      <alignment horizontal="center" vertical="center" wrapText="1"/>
    </xf>
    <xf numFmtId="0" fontId="43" fillId="7" borderId="18" xfId="2" applyFont="1" applyFill="1" applyBorder="1" applyAlignment="1">
      <alignment horizontal="center" vertical="center" wrapText="1"/>
    </xf>
    <xf numFmtId="37" fontId="37" fillId="7" borderId="77" xfId="6" applyFont="1" applyFill="1" applyBorder="1" applyAlignment="1">
      <alignment horizontal="center" vertical="center" wrapText="1"/>
    </xf>
    <xf numFmtId="37" fontId="37" fillId="7" borderId="66" xfId="6" applyFont="1" applyFill="1" applyBorder="1" applyAlignment="1">
      <alignment horizontal="center" vertical="center" wrapText="1"/>
    </xf>
    <xf numFmtId="0" fontId="39" fillId="5" borderId="82" xfId="2" applyFont="1" applyFill="1" applyBorder="1" applyAlignment="1">
      <alignment horizontal="center" vertical="center" wrapText="1"/>
    </xf>
    <xf numFmtId="0" fontId="39" fillId="5" borderId="60" xfId="2" applyFont="1" applyFill="1" applyBorder="1" applyAlignment="1">
      <alignment horizontal="center" vertical="center"/>
    </xf>
    <xf numFmtId="0" fontId="39" fillId="5" borderId="62" xfId="2" applyFont="1" applyFill="1" applyBorder="1" applyAlignment="1">
      <alignment horizontal="center" vertical="center"/>
    </xf>
    <xf numFmtId="0" fontId="21" fillId="7" borderId="22" xfId="2" applyFont="1" applyFill="1" applyBorder="1" applyAlignment="1">
      <alignment horizontal="center" vertical="center" textRotation="255"/>
    </xf>
  </cellXfs>
  <cellStyles count="20">
    <cellStyle name="Normal" xfId="17" xr:uid="{777A1808-C97D-4A2E-973C-39D5B5F53CCC}"/>
    <cellStyle name="桁区切り 2" xfId="4" xr:uid="{A7D6245B-A39A-45C6-BBCD-319A0FDC4A8A}"/>
    <cellStyle name="標準" xfId="0" builtinId="0"/>
    <cellStyle name="標準 10" xfId="19" xr:uid="{9928EB37-C973-4B6E-87C4-3A280055A101}"/>
    <cellStyle name="標準 2" xfId="1" xr:uid="{59963319-A277-45D4-A715-DEF6C463F030}"/>
    <cellStyle name="標準 2 2" xfId="13" xr:uid="{7A3E1098-6B99-44BF-A7BC-753AE8CE587D}"/>
    <cellStyle name="標準 2 3" xfId="15" xr:uid="{5B68AC31-AB8D-43EC-9FFA-F52F0AD98B78}"/>
    <cellStyle name="標準 3" xfId="2" xr:uid="{72BE241F-D4DE-420E-B8D7-2DA260F06900}"/>
    <cellStyle name="標準 3 2" xfId="18" xr:uid="{449E9B7E-C2E6-4F51-B92A-513216573F3D}"/>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4D22470A-2DD8-4AC8-BD46-CF623C895DC1}"/>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640080</xdr:colOff>
      <xdr:row>16</xdr:row>
      <xdr:rowOff>60960</xdr:rowOff>
    </xdr:from>
    <xdr:to>
      <xdr:col>11</xdr:col>
      <xdr:colOff>297180</xdr:colOff>
      <xdr:row>17</xdr:row>
      <xdr:rowOff>381000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7772400" y="6050280"/>
          <a:ext cx="4297680" cy="838200"/>
        </a:xfrm>
        <a:prstGeom prst="wedgeRectCallout">
          <a:avLst>
            <a:gd name="adj1" fmla="val -61353"/>
            <a:gd name="adj2" fmla="val -16784"/>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4</xdr:col>
      <xdr:colOff>243840</xdr:colOff>
      <xdr:row>20</xdr:row>
      <xdr:rowOff>83820</xdr:rowOff>
    </xdr:from>
    <xdr:to>
      <xdr:col>12</xdr:col>
      <xdr:colOff>335280</xdr:colOff>
      <xdr:row>26</xdr:row>
      <xdr:rowOff>15240</xdr:rowOff>
    </xdr:to>
    <xdr:sp macro="" textlink="">
      <xdr:nvSpPr>
        <xdr:cNvPr id="6" name="テキスト ボックス 5">
          <a:extLst>
            <a:ext uri="{FF2B5EF4-FFF2-40B4-BE49-F238E27FC236}">
              <a16:creationId xmlns:a16="http://schemas.microsoft.com/office/drawing/2014/main" id="{8CDDBF45-0CD4-4F70-ABD4-7BF9B336155A}"/>
            </a:ext>
          </a:extLst>
        </xdr:cNvPr>
        <xdr:cNvSpPr txBox="1"/>
      </xdr:nvSpPr>
      <xdr:spPr>
        <a:xfrm>
          <a:off x="7376160" y="7818120"/>
          <a:ext cx="5394960" cy="1874520"/>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twoCellAnchor>
    <xdr:from>
      <xdr:col>5</xdr:col>
      <xdr:colOff>91980</xdr:colOff>
      <xdr:row>12</xdr:row>
      <xdr:rowOff>185695</xdr:rowOff>
    </xdr:from>
    <xdr:to>
      <xdr:col>11</xdr:col>
      <xdr:colOff>244380</xdr:colOff>
      <xdr:row>15</xdr:row>
      <xdr:rowOff>22860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7887240" y="4894855"/>
          <a:ext cx="4130040" cy="797285"/>
        </a:xfrm>
        <a:prstGeom prst="wedgeRectCallout">
          <a:avLst>
            <a:gd name="adj1" fmla="val -67798"/>
            <a:gd name="adj2" fmla="val -118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91895</xdr:colOff>
      <xdr:row>6</xdr:row>
      <xdr:rowOff>99884</xdr:rowOff>
    </xdr:from>
    <xdr:to>
      <xdr:col>32</xdr:col>
      <xdr:colOff>61415</xdr:colOff>
      <xdr:row>8</xdr:row>
      <xdr:rowOff>433884</xdr:rowOff>
    </xdr:to>
    <xdr:sp macro="" textlink="">
      <xdr:nvSpPr>
        <xdr:cNvPr id="2" name="テキスト ボックス 1">
          <a:extLst>
            <a:ext uri="{FF2B5EF4-FFF2-40B4-BE49-F238E27FC236}">
              <a16:creationId xmlns:a16="http://schemas.microsoft.com/office/drawing/2014/main" id="{34677F26-1A0D-473F-87BC-238BA756A819}"/>
            </a:ext>
          </a:extLst>
        </xdr:cNvPr>
        <xdr:cNvSpPr txBox="1"/>
      </xdr:nvSpPr>
      <xdr:spPr>
        <a:xfrm>
          <a:off x="6328922" y="2679311"/>
          <a:ext cx="1948445" cy="130299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作成物の完成だけでなく、検討、調整、契約等の日程についても記入すること。</a:t>
          </a:r>
        </a:p>
      </xdr:txBody>
    </xdr:sp>
    <xdr:clientData/>
  </xdr:twoCellAnchor>
  <xdr:twoCellAnchor>
    <xdr:from>
      <xdr:col>19</xdr:col>
      <xdr:colOff>77906</xdr:colOff>
      <xdr:row>1</xdr:row>
      <xdr:rowOff>177478</xdr:rowOff>
    </xdr:from>
    <xdr:to>
      <xdr:col>31</xdr:col>
      <xdr:colOff>125672</xdr:colOff>
      <xdr:row>5</xdr:row>
      <xdr:rowOff>198441</xdr:rowOff>
    </xdr:to>
    <xdr:sp macro="" textlink="">
      <xdr:nvSpPr>
        <xdr:cNvPr id="3" name="テキスト ボックス 2">
          <a:extLst>
            <a:ext uri="{FF2B5EF4-FFF2-40B4-BE49-F238E27FC236}">
              <a16:creationId xmlns:a16="http://schemas.microsoft.com/office/drawing/2014/main" id="{C8F129B6-0CF9-4943-A67B-50292F3A1B44}"/>
            </a:ext>
          </a:extLst>
        </xdr:cNvPr>
        <xdr:cNvSpPr txBox="1"/>
      </xdr:nvSpPr>
      <xdr:spPr>
        <a:xfrm>
          <a:off x="5754806" y="550858"/>
          <a:ext cx="2425206" cy="182690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1</xdr:col>
      <xdr:colOff>7620</xdr:colOff>
      <xdr:row>3</xdr:row>
      <xdr:rowOff>320040</xdr:rowOff>
    </xdr:from>
    <xdr:to>
      <xdr:col>12</xdr:col>
      <xdr:colOff>15240</xdr:colOff>
      <xdr:row>5</xdr:row>
      <xdr:rowOff>379094</xdr:rowOff>
    </xdr:to>
    <xdr:sp macro="" textlink="">
      <xdr:nvSpPr>
        <xdr:cNvPr id="4" name="四角形吹き出し 5">
          <a:extLst>
            <a:ext uri="{FF2B5EF4-FFF2-40B4-BE49-F238E27FC236}">
              <a16:creationId xmlns:a16="http://schemas.microsoft.com/office/drawing/2014/main" id="{70B036E1-3F30-4ACF-96CB-0121D7765E8F}"/>
            </a:ext>
          </a:extLst>
        </xdr:cNvPr>
        <xdr:cNvSpPr/>
      </xdr:nvSpPr>
      <xdr:spPr bwMode="auto">
        <a:xfrm>
          <a:off x="2118360" y="1760220"/>
          <a:ext cx="2186940" cy="798194"/>
        </a:xfrm>
        <a:prstGeom prst="wedgeRectCallout">
          <a:avLst>
            <a:gd name="adj1" fmla="val -57997"/>
            <a:gd name="adj2" fmla="val 6773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1143001</xdr:colOff>
      <xdr:row>4</xdr:row>
      <xdr:rowOff>123826</xdr:rowOff>
    </xdr:from>
    <xdr:to>
      <xdr:col>7</xdr:col>
      <xdr:colOff>1238250</xdr:colOff>
      <xdr:row>8</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・補助対象経費（国庫補助要望額）は千円未満は切り捨てになるよう自己負担金で調整すること。</a:t>
          </a:r>
          <a:endParaRPr kumimoji="1" lang="en-US" altLang="ja-JP" sz="1800" b="1">
            <a:solidFill>
              <a:srgbClr val="FF0000"/>
            </a:solidFill>
          </a:endParaRPr>
        </a:p>
      </xdr:txBody>
    </xdr:sp>
    <xdr:clientData/>
  </xdr:twoCellAnchor>
  <xdr:twoCellAnchor>
    <xdr:from>
      <xdr:col>5</xdr:col>
      <xdr:colOff>457201</xdr:colOff>
      <xdr:row>14</xdr:row>
      <xdr:rowOff>219075</xdr:rowOff>
    </xdr:from>
    <xdr:to>
      <xdr:col>7</xdr:col>
      <xdr:colOff>1371601</xdr:colOff>
      <xdr:row>15</xdr:row>
      <xdr:rowOff>238125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7886701" y="5086350"/>
          <a:ext cx="4057650" cy="45720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国庫補助以外の自己負担金、収入について内訳を記載すること。</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519952</xdr:colOff>
      <xdr:row>0</xdr:row>
      <xdr:rowOff>31936</xdr:rowOff>
    </xdr:from>
    <xdr:to>
      <xdr:col>15</xdr:col>
      <xdr:colOff>973941</xdr:colOff>
      <xdr:row>3</xdr:row>
      <xdr:rowOff>125506</xdr:rowOff>
    </xdr:to>
    <xdr:sp macro="" textlink="">
      <xdr:nvSpPr>
        <xdr:cNvPr id="2" name="テキスト ボックス 1">
          <a:extLst>
            <a:ext uri="{FF2B5EF4-FFF2-40B4-BE49-F238E27FC236}">
              <a16:creationId xmlns:a16="http://schemas.microsoft.com/office/drawing/2014/main" id="{4EB5EC7C-656A-42CA-B0AA-B35FB94AB665}"/>
            </a:ext>
          </a:extLst>
        </xdr:cNvPr>
        <xdr:cNvSpPr txBox="1"/>
      </xdr:nvSpPr>
      <xdr:spPr>
        <a:xfrm>
          <a:off x="6320117" y="31936"/>
          <a:ext cx="4658436" cy="846605"/>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1</xdr:col>
      <xdr:colOff>242606</xdr:colOff>
      <xdr:row>5</xdr:row>
      <xdr:rowOff>134473</xdr:rowOff>
    </xdr:from>
    <xdr:to>
      <xdr:col>9</xdr:col>
      <xdr:colOff>259415</xdr:colOff>
      <xdr:row>7</xdr:row>
      <xdr:rowOff>145119</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708771" y="1532967"/>
          <a:ext cx="4920503" cy="575423"/>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xdr:col>
      <xdr:colOff>246406</xdr:colOff>
      <xdr:row>0</xdr:row>
      <xdr:rowOff>196382</xdr:rowOff>
    </xdr:from>
    <xdr:to>
      <xdr:col>4</xdr:col>
      <xdr:colOff>295835</xdr:colOff>
      <xdr:row>2</xdr:row>
      <xdr:rowOff>116540</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712571" y="196382"/>
          <a:ext cx="3993899" cy="54768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tabSelected="1" view="pageBreakPreview" zoomScaleNormal="100" zoomScaleSheetLayoutView="100" workbookViewId="0">
      <selection activeCell="G10" sqref="G10"/>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17"/>
      <c r="B1" s="317"/>
      <c r="C1" s="317"/>
      <c r="D1" s="317"/>
    </row>
    <row r="2" spans="1:4" ht="24.9" customHeight="1">
      <c r="D2" s="219" t="s">
        <v>108</v>
      </c>
    </row>
    <row r="3" spans="1:4" ht="24.9" customHeight="1">
      <c r="D3" s="220" t="s">
        <v>233</v>
      </c>
    </row>
    <row r="4" spans="1:4">
      <c r="A4" s="1" t="s">
        <v>0</v>
      </c>
    </row>
    <row r="5" spans="1:4" ht="40.200000000000003" customHeight="1">
      <c r="B5" s="2"/>
      <c r="C5" s="208" t="s">
        <v>152</v>
      </c>
      <c r="D5" s="218" t="s">
        <v>235</v>
      </c>
    </row>
    <row r="6" spans="1:4" ht="14.4" customHeight="1">
      <c r="B6" s="2"/>
      <c r="C6" s="338" t="s">
        <v>154</v>
      </c>
      <c r="D6" s="218" t="s">
        <v>170</v>
      </c>
    </row>
    <row r="7" spans="1:4" ht="24.9" customHeight="1">
      <c r="B7" s="2"/>
      <c r="C7" s="338"/>
      <c r="D7" s="218" t="s">
        <v>171</v>
      </c>
    </row>
    <row r="8" spans="1:4" ht="24.9" customHeight="1">
      <c r="B8" s="2"/>
      <c r="C8" s="208" t="s">
        <v>1</v>
      </c>
      <c r="D8" s="218" t="s">
        <v>236</v>
      </c>
    </row>
    <row r="9" spans="1:4" ht="24.9" customHeight="1">
      <c r="B9" s="2"/>
      <c r="C9" s="208" t="s">
        <v>2</v>
      </c>
      <c r="D9" s="218" t="s">
        <v>237</v>
      </c>
    </row>
    <row r="10" spans="1:4" ht="76.2" customHeight="1">
      <c r="A10" s="318" t="s">
        <v>238</v>
      </c>
      <c r="B10" s="319"/>
      <c r="C10" s="319"/>
      <c r="D10" s="319"/>
    </row>
    <row r="11" spans="1:4" ht="52.95" customHeight="1">
      <c r="A11" s="3" t="s">
        <v>3</v>
      </c>
      <c r="B11" s="320" t="s">
        <v>314</v>
      </c>
      <c r="C11" s="321"/>
      <c r="D11" s="322"/>
    </row>
    <row r="12" spans="1:4" ht="25.35" customHeight="1">
      <c r="A12" s="323" t="s">
        <v>165</v>
      </c>
      <c r="B12" s="4" t="s">
        <v>5</v>
      </c>
      <c r="C12" s="326" t="s">
        <v>234</v>
      </c>
      <c r="D12" s="327"/>
    </row>
    <row r="13" spans="1:4" ht="25.35" customHeight="1">
      <c r="A13" s="325"/>
      <c r="B13" s="6" t="s">
        <v>6</v>
      </c>
      <c r="C13" s="328" t="s">
        <v>234</v>
      </c>
      <c r="D13" s="329"/>
    </row>
    <row r="14" spans="1:4" ht="25.35" customHeight="1">
      <c r="A14" s="323" t="s">
        <v>166</v>
      </c>
      <c r="B14" s="4" t="s">
        <v>4</v>
      </c>
      <c r="C14" s="332">
        <f>'別紙4-1 収支計算書①'!E17</f>
        <v>1987637</v>
      </c>
      <c r="D14" s="333"/>
    </row>
    <row r="15" spans="1:4" ht="25.35" customHeight="1">
      <c r="A15" s="324"/>
      <c r="B15" s="5" t="s">
        <v>8</v>
      </c>
      <c r="C15" s="334">
        <f>'別紙4-1 収支計算書①'!E31</f>
        <v>818</v>
      </c>
      <c r="D15" s="335"/>
    </row>
    <row r="16" spans="1:4" ht="25.35" customHeight="1">
      <c r="A16" s="324"/>
      <c r="B16" s="6" t="s">
        <v>9</v>
      </c>
      <c r="C16" s="336">
        <f>SUM(C14:D15)</f>
        <v>1988455</v>
      </c>
      <c r="D16" s="337"/>
    </row>
    <row r="17" spans="1:4" ht="40.950000000000003" customHeight="1">
      <c r="A17" s="89" t="s">
        <v>10</v>
      </c>
      <c r="B17" s="224"/>
      <c r="C17" s="330">
        <f>'別紙4-1 収支計算書①'!G12</f>
        <v>1988000</v>
      </c>
      <c r="D17" s="331"/>
    </row>
    <row r="18" spans="1:4" ht="60" customHeight="1">
      <c r="A18" s="89" t="s">
        <v>167</v>
      </c>
      <c r="B18" s="314"/>
      <c r="C18" s="315"/>
      <c r="D18" s="316"/>
    </row>
    <row r="19" spans="1:4" ht="16.95" customHeight="1">
      <c r="A19" s="204"/>
      <c r="B19" s="202"/>
      <c r="C19" s="202"/>
      <c r="D19" s="203"/>
    </row>
    <row r="20" spans="1:4" ht="20.100000000000001" customHeight="1">
      <c r="A20" s="1" t="s">
        <v>164</v>
      </c>
    </row>
    <row r="21" spans="1:4" s="7" customFormat="1" ht="13.2" customHeight="1">
      <c r="A21" s="90" t="s">
        <v>21</v>
      </c>
      <c r="B21" s="198"/>
      <c r="C21" s="310" t="s">
        <v>19</v>
      </c>
      <c r="D21" s="312"/>
    </row>
    <row r="22" spans="1:4" s="7" customFormat="1" ht="42" customHeight="1">
      <c r="A22" s="200" t="s">
        <v>160</v>
      </c>
      <c r="B22" s="198"/>
      <c r="C22" s="311"/>
      <c r="D22" s="313"/>
    </row>
    <row r="23" spans="1:4" s="7" customFormat="1" ht="42" customHeight="1">
      <c r="A23" s="8" t="s">
        <v>163</v>
      </c>
      <c r="B23" s="308"/>
      <c r="C23" s="308"/>
      <c r="D23" s="309"/>
    </row>
    <row r="24" spans="1:4" s="7" customFormat="1" ht="18" customHeight="1">
      <c r="A24" s="8" t="s">
        <v>162</v>
      </c>
      <c r="B24" s="8"/>
      <c r="C24" s="8" t="s">
        <v>161</v>
      </c>
      <c r="D24" s="199"/>
    </row>
    <row r="25" spans="1:4" s="7" customFormat="1" ht="18" customHeight="1">
      <c r="A25" s="8" t="s">
        <v>20</v>
      </c>
      <c r="B25" s="308"/>
      <c r="C25" s="308"/>
      <c r="D25" s="309"/>
    </row>
    <row r="26" spans="1:4" ht="20.100000000000001" customHeight="1">
      <c r="A26" s="1" t="s">
        <v>11</v>
      </c>
    </row>
    <row r="27" spans="1:4" ht="20.100000000000001" customHeight="1">
      <c r="A27" s="1" t="s">
        <v>12</v>
      </c>
    </row>
    <row r="28" spans="1:4" ht="20.100000000000001" customHeight="1">
      <c r="A28" s="1" t="s">
        <v>13</v>
      </c>
    </row>
    <row r="30" spans="1:4">
      <c r="B30" s="1" t="s">
        <v>313</v>
      </c>
    </row>
    <row r="31" spans="1:4">
      <c r="B31" s="1" t="s">
        <v>232</v>
      </c>
    </row>
    <row r="32" spans="1:4">
      <c r="B32" s="1" t="s">
        <v>230</v>
      </c>
    </row>
    <row r="33" spans="2:2">
      <c r="B33" s="1" t="s">
        <v>231</v>
      </c>
    </row>
  </sheetData>
  <mergeCells count="17">
    <mergeCell ref="C17:D17"/>
    <mergeCell ref="C14:D14"/>
    <mergeCell ref="C15:D15"/>
    <mergeCell ref="C16:D16"/>
    <mergeCell ref="C6:C7"/>
    <mergeCell ref="A1:D1"/>
    <mergeCell ref="A10:D10"/>
    <mergeCell ref="B11:D11"/>
    <mergeCell ref="A14:A16"/>
    <mergeCell ref="A12:A13"/>
    <mergeCell ref="C12:D12"/>
    <mergeCell ref="C13:D13"/>
    <mergeCell ref="B25:D25"/>
    <mergeCell ref="B23:D23"/>
    <mergeCell ref="C21:C22"/>
    <mergeCell ref="D21:D22"/>
    <mergeCell ref="B18:D18"/>
  </mergeCells>
  <phoneticPr fontId="10"/>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H21"/>
  <sheetViews>
    <sheetView view="pageBreakPreview" zoomScaleNormal="100" zoomScaleSheetLayoutView="100" workbookViewId="0">
      <selection activeCell="O10" sqref="O10"/>
    </sheetView>
  </sheetViews>
  <sheetFormatPr defaultColWidth="3.19921875" defaultRowHeight="17.100000000000001" customHeight="1"/>
  <cols>
    <col min="1" max="1" width="15.3984375" style="205" customWidth="1"/>
    <col min="2" max="2" width="12" style="205" customWidth="1"/>
    <col min="3" max="3" width="4.09765625" style="205" customWidth="1"/>
    <col min="4" max="4" width="12" style="205" customWidth="1"/>
    <col min="5" max="5" width="4.09765625" style="205" customWidth="1"/>
    <col min="6" max="6" width="14.8984375" style="205" customWidth="1"/>
    <col min="7" max="7" width="21.09765625" style="205" customWidth="1"/>
    <col min="8" max="8" width="12" style="205" customWidth="1"/>
    <col min="9" max="16384" width="3.19921875" style="205"/>
  </cols>
  <sheetData>
    <row r="1" spans="1:8" ht="17.100000000000001" customHeight="1">
      <c r="A1" s="207" t="s">
        <v>169</v>
      </c>
    </row>
    <row r="2" spans="1:8" ht="29.4" customHeight="1">
      <c r="A2" s="350" t="s">
        <v>157</v>
      </c>
      <c r="B2" s="350"/>
      <c r="C2" s="350"/>
      <c r="D2" s="350"/>
      <c r="E2" s="350"/>
      <c r="F2" s="350"/>
      <c r="G2" s="350"/>
      <c r="H2" s="350"/>
    </row>
    <row r="3" spans="1:8" ht="12" customHeight="1">
      <c r="A3" s="209" t="s">
        <v>21</v>
      </c>
      <c r="B3" s="352"/>
      <c r="C3" s="352"/>
      <c r="D3" s="352"/>
      <c r="E3" s="352"/>
      <c r="F3" s="352"/>
      <c r="G3" s="352"/>
      <c r="H3" s="352"/>
    </row>
    <row r="4" spans="1:8" ht="33.6" customHeight="1">
      <c r="A4" s="210" t="s">
        <v>168</v>
      </c>
      <c r="B4" s="353" t="str">
        <f>交付要望書!$D$5</f>
        <v>●●●●博物館</v>
      </c>
      <c r="C4" s="353"/>
      <c r="D4" s="353"/>
      <c r="E4" s="353"/>
      <c r="F4" s="353"/>
      <c r="G4" s="353"/>
      <c r="H4" s="353"/>
    </row>
    <row r="5" spans="1:8" ht="12" customHeight="1">
      <c r="A5" s="341" t="s">
        <v>1</v>
      </c>
      <c r="B5" s="343" t="str">
        <f>交付要望書!$D$8</f>
        <v>館長</v>
      </c>
      <c r="C5" s="343"/>
      <c r="D5" s="343"/>
      <c r="E5" s="343"/>
      <c r="F5" s="215" t="s">
        <v>21</v>
      </c>
      <c r="G5" s="354"/>
      <c r="H5" s="355"/>
    </row>
    <row r="6" spans="1:8" ht="21" customHeight="1">
      <c r="A6" s="342"/>
      <c r="B6" s="343"/>
      <c r="C6" s="343"/>
      <c r="D6" s="343"/>
      <c r="E6" s="343"/>
      <c r="F6" s="215" t="s">
        <v>7</v>
      </c>
      <c r="G6" s="343" t="str">
        <f>交付要望書!$D$9</f>
        <v>●●●●</v>
      </c>
      <c r="H6" s="343"/>
    </row>
    <row r="7" spans="1:8" ht="15.6" customHeight="1">
      <c r="A7" s="345" t="s">
        <v>153</v>
      </c>
      <c r="B7" s="360" t="str">
        <f>交付要望書!D6</f>
        <v>〒000-0000</v>
      </c>
      <c r="C7" s="360"/>
      <c r="D7" s="360"/>
      <c r="E7" s="360"/>
      <c r="F7" s="360"/>
      <c r="G7" s="360"/>
      <c r="H7" s="360"/>
    </row>
    <row r="8" spans="1:8" ht="28.35" customHeight="1">
      <c r="A8" s="346"/>
      <c r="B8" s="347" t="str">
        <f>交付要望書!D7</f>
        <v>△△県□□市○○○</v>
      </c>
      <c r="C8" s="347"/>
      <c r="D8" s="347"/>
      <c r="E8" s="347"/>
      <c r="F8" s="347"/>
      <c r="G8" s="347"/>
      <c r="H8" s="347"/>
    </row>
    <row r="9" spans="1:8" ht="20.399999999999999" customHeight="1">
      <c r="A9" s="211" t="s">
        <v>156</v>
      </c>
      <c r="B9" s="344"/>
      <c r="C9" s="344"/>
      <c r="D9" s="344"/>
      <c r="E9" s="344"/>
      <c r="F9" s="210" t="s">
        <v>155</v>
      </c>
      <c r="G9" s="348"/>
      <c r="H9" s="348"/>
    </row>
    <row r="10" spans="1:8" ht="27" customHeight="1">
      <c r="A10" s="345" t="s">
        <v>173</v>
      </c>
      <c r="B10" s="339" t="s">
        <v>172</v>
      </c>
      <c r="C10" s="339"/>
      <c r="D10" s="356" t="s">
        <v>7</v>
      </c>
      <c r="E10" s="356"/>
      <c r="F10" s="357" t="s">
        <v>174</v>
      </c>
      <c r="G10" s="358"/>
      <c r="H10" s="359"/>
    </row>
    <row r="11" spans="1:8" ht="27" customHeight="1">
      <c r="A11" s="361"/>
      <c r="B11" s="339"/>
      <c r="C11" s="339"/>
      <c r="D11" s="340" t="s">
        <v>244</v>
      </c>
      <c r="E11" s="340"/>
      <c r="F11" s="351" t="s">
        <v>245</v>
      </c>
      <c r="G11" s="351"/>
      <c r="H11" s="351"/>
    </row>
    <row r="12" spans="1:8" ht="27" customHeight="1">
      <c r="A12" s="361"/>
      <c r="B12" s="339"/>
      <c r="C12" s="339"/>
      <c r="D12" s="340" t="s">
        <v>244</v>
      </c>
      <c r="E12" s="340"/>
      <c r="F12" s="351" t="s">
        <v>246</v>
      </c>
      <c r="G12" s="351"/>
      <c r="H12" s="351"/>
    </row>
    <row r="13" spans="1:8" ht="27" customHeight="1">
      <c r="A13" s="361"/>
      <c r="B13" s="339"/>
      <c r="C13" s="339"/>
      <c r="D13" s="349"/>
      <c r="E13" s="349"/>
      <c r="F13" s="348"/>
      <c r="G13" s="348"/>
      <c r="H13" s="348"/>
    </row>
    <row r="14" spans="1:8" ht="27" customHeight="1">
      <c r="A14" s="361"/>
      <c r="B14" s="339"/>
      <c r="C14" s="339"/>
      <c r="D14" s="349"/>
      <c r="E14" s="349"/>
      <c r="F14" s="348"/>
      <c r="G14" s="348"/>
      <c r="H14" s="348"/>
    </row>
    <row r="15" spans="1:8" ht="27" customHeight="1">
      <c r="A15" s="342"/>
      <c r="B15" s="339"/>
      <c r="C15" s="339"/>
      <c r="D15" s="349"/>
      <c r="E15" s="349"/>
      <c r="F15" s="348"/>
      <c r="G15" s="348"/>
      <c r="H15" s="348"/>
    </row>
    <row r="16" spans="1:8" ht="20.100000000000001" customHeight="1">
      <c r="A16" s="206" t="s">
        <v>175</v>
      </c>
    </row>
    <row r="17" spans="1:8" s="259" customFormat="1" ht="71.400000000000006" customHeight="1">
      <c r="A17" s="260" t="s">
        <v>315</v>
      </c>
      <c r="B17" s="267">
        <v>10</v>
      </c>
      <c r="C17" s="266" t="s">
        <v>241</v>
      </c>
      <c r="D17" s="265"/>
      <c r="E17" s="263"/>
      <c r="F17" s="262"/>
      <c r="G17" s="262"/>
      <c r="H17" s="264"/>
    </row>
    <row r="18" spans="1:8" s="259" customFormat="1" ht="16.2" customHeight="1">
      <c r="A18" s="368" t="s">
        <v>316</v>
      </c>
      <c r="B18" s="268" t="s">
        <v>242</v>
      </c>
      <c r="C18" s="362" t="s">
        <v>239</v>
      </c>
      <c r="D18" s="363"/>
      <c r="E18" s="363"/>
      <c r="F18" s="363"/>
      <c r="G18" s="363"/>
      <c r="H18" s="364"/>
    </row>
    <row r="19" spans="1:8" s="259" customFormat="1" ht="31.8" customHeight="1">
      <c r="A19" s="369"/>
      <c r="B19" s="269"/>
      <c r="C19" s="365"/>
      <c r="D19" s="366"/>
      <c r="E19" s="366"/>
      <c r="F19" s="366"/>
      <c r="G19" s="366"/>
      <c r="H19" s="367"/>
    </row>
    <row r="20" spans="1:8" s="259" customFormat="1" ht="16.2" customHeight="1">
      <c r="A20" s="369"/>
      <c r="B20" s="268" t="s">
        <v>242</v>
      </c>
      <c r="C20" s="362" t="s">
        <v>240</v>
      </c>
      <c r="D20" s="363"/>
      <c r="E20" s="363"/>
      <c r="F20" s="363"/>
      <c r="G20" s="363"/>
      <c r="H20" s="364"/>
    </row>
    <row r="21" spans="1:8" s="259" customFormat="1" ht="31.2" customHeight="1">
      <c r="A21" s="369"/>
      <c r="B21" s="270" t="s">
        <v>243</v>
      </c>
      <c r="C21" s="365"/>
      <c r="D21" s="366"/>
      <c r="E21" s="366"/>
      <c r="F21" s="366"/>
      <c r="G21" s="366"/>
      <c r="H21" s="367"/>
    </row>
  </sheetData>
  <mergeCells count="34">
    <mergeCell ref="C18:H19"/>
    <mergeCell ref="C20:H21"/>
    <mergeCell ref="A18:A21"/>
    <mergeCell ref="F14:H14"/>
    <mergeCell ref="F15:H15"/>
    <mergeCell ref="B14:C14"/>
    <mergeCell ref="D14:E14"/>
    <mergeCell ref="B15:C15"/>
    <mergeCell ref="D15:E15"/>
    <mergeCell ref="B13:C13"/>
    <mergeCell ref="D13:E13"/>
    <mergeCell ref="F13:H13"/>
    <mergeCell ref="A2:H2"/>
    <mergeCell ref="F11:H11"/>
    <mergeCell ref="F12:H12"/>
    <mergeCell ref="B3:H3"/>
    <mergeCell ref="B4:H4"/>
    <mergeCell ref="G5:H5"/>
    <mergeCell ref="G6:H6"/>
    <mergeCell ref="D10:E10"/>
    <mergeCell ref="F10:H10"/>
    <mergeCell ref="B7:H7"/>
    <mergeCell ref="D11:E11"/>
    <mergeCell ref="B10:C10"/>
    <mergeCell ref="A10:A15"/>
    <mergeCell ref="B12:C12"/>
    <mergeCell ref="D12:E12"/>
    <mergeCell ref="B11:C11"/>
    <mergeCell ref="A5:A6"/>
    <mergeCell ref="B5:E6"/>
    <mergeCell ref="B9:E9"/>
    <mergeCell ref="A7:A8"/>
    <mergeCell ref="B8:H8"/>
    <mergeCell ref="G9:H9"/>
  </mergeCells>
  <phoneticPr fontId="10"/>
  <dataValidations count="1">
    <dataValidation type="list" allowBlank="1" showInputMessage="1" showErrorMessage="1" sqref="G17" xr:uid="{10B26899-7B42-4819-82BD-DD4C2A5B2437}">
      <formula1>"ア　収蔵品データベースの作成を含む、博物館資料のデジタル・アーカイブ化を推進し、公 開・発信する取組,イ　学芸員等の博物館専門職員等に対する博物館ＤＸに関する人材育成・研修を含む、業務 のＤＸによる学芸員の業務負担軽減を図る取組"</formula1>
    </dataValidation>
  </dataValidations>
  <printOptions horizontalCentered="1"/>
  <pageMargins left="0.7" right="0.7" top="0.75" bottom="0.75" header="0.3" footer="0.3"/>
  <pageSetup paperSize="9" scale="84"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9366-133D-4202-8225-382ECF7DC29A}">
  <sheetPr>
    <pageSetUpPr fitToPage="1"/>
  </sheetPr>
  <dimension ref="A1:L27"/>
  <sheetViews>
    <sheetView view="pageBreakPreview" zoomScaleNormal="100" zoomScaleSheetLayoutView="100" workbookViewId="0">
      <selection activeCell="G4" sqref="G4"/>
    </sheetView>
  </sheetViews>
  <sheetFormatPr defaultColWidth="9" defaultRowHeight="12"/>
  <cols>
    <col min="1" max="1" width="14.59765625" style="259" customWidth="1"/>
    <col min="2" max="2" width="39.796875" style="259" bestFit="1" customWidth="1"/>
    <col min="3" max="3" width="8" style="259" bestFit="1" customWidth="1"/>
    <col min="4" max="4" width="12.3984375" style="259" bestFit="1" customWidth="1"/>
    <col min="5" max="6" width="12.3984375" style="259" customWidth="1"/>
    <col min="7" max="7" width="25.296875" style="259" customWidth="1"/>
    <col min="8" max="8" width="30.8984375" style="259" bestFit="1" customWidth="1"/>
    <col min="9" max="9" width="18.296875" style="259" bestFit="1" customWidth="1"/>
    <col min="10" max="10" width="15.69921875" style="259" customWidth="1"/>
    <col min="11" max="16384" width="9" style="259"/>
  </cols>
  <sheetData>
    <row r="1" spans="1:12" ht="24" customHeight="1">
      <c r="A1" s="370" t="s">
        <v>158</v>
      </c>
      <c r="B1" s="370"/>
    </row>
    <row r="2" spans="1:12" ht="24" customHeight="1">
      <c r="A2" s="274" t="s">
        <v>317</v>
      </c>
      <c r="B2" s="261"/>
    </row>
    <row r="3" spans="1:12" ht="24" customHeight="1" thickBot="1">
      <c r="A3" s="307" t="s">
        <v>253</v>
      </c>
      <c r="B3" s="261"/>
    </row>
    <row r="4" spans="1:12" ht="24" customHeight="1" thickTop="1" thickBot="1">
      <c r="A4" s="371" t="s">
        <v>318</v>
      </c>
      <c r="B4" s="372"/>
      <c r="C4" s="290" t="s">
        <v>320</v>
      </c>
      <c r="D4" s="373" t="s">
        <v>261</v>
      </c>
      <c r="E4" s="371"/>
      <c r="F4" s="374"/>
      <c r="G4" s="290" t="s">
        <v>321</v>
      </c>
      <c r="I4" s="285"/>
    </row>
    <row r="5" spans="1:12" ht="24" customHeight="1" thickTop="1">
      <c r="A5" s="274" t="s">
        <v>319</v>
      </c>
      <c r="B5" s="281"/>
      <c r="E5" s="292"/>
    </row>
    <row r="6" spans="1:12" ht="13.2" customHeight="1">
      <c r="A6" s="277"/>
      <c r="B6" s="261"/>
    </row>
    <row r="7" spans="1:12" ht="43.8" customHeight="1">
      <c r="A7" s="279" t="s">
        <v>247</v>
      </c>
      <c r="B7" s="275" t="s">
        <v>248</v>
      </c>
      <c r="C7" s="275" t="s">
        <v>254</v>
      </c>
      <c r="D7" s="276" t="s">
        <v>270</v>
      </c>
      <c r="E7" s="276" t="s">
        <v>257</v>
      </c>
      <c r="F7" s="276" t="s">
        <v>256</v>
      </c>
      <c r="G7" s="289" t="s">
        <v>266</v>
      </c>
      <c r="H7" s="276" t="s">
        <v>265</v>
      </c>
      <c r="I7" s="278" t="s">
        <v>252</v>
      </c>
    </row>
    <row r="8" spans="1:12" ht="36">
      <c r="A8" s="280"/>
      <c r="B8" s="282" t="s">
        <v>262</v>
      </c>
      <c r="C8" s="283" t="s">
        <v>259</v>
      </c>
      <c r="D8" s="286" t="s">
        <v>255</v>
      </c>
      <c r="E8" s="288" t="s">
        <v>258</v>
      </c>
      <c r="F8" s="286" t="s">
        <v>275</v>
      </c>
      <c r="G8" s="286"/>
      <c r="H8" s="291" t="s">
        <v>269</v>
      </c>
      <c r="I8" s="283" t="s">
        <v>272</v>
      </c>
      <c r="L8" s="259" t="s">
        <v>94</v>
      </c>
    </row>
    <row r="9" spans="1:12" ht="36">
      <c r="A9" s="280"/>
      <c r="B9" s="282" t="s">
        <v>263</v>
      </c>
      <c r="C9" s="283" t="s">
        <v>264</v>
      </c>
      <c r="D9" s="286" t="s">
        <v>255</v>
      </c>
      <c r="E9" s="288" t="s">
        <v>258</v>
      </c>
      <c r="F9" s="286" t="s">
        <v>276</v>
      </c>
      <c r="G9" s="287" t="s">
        <v>267</v>
      </c>
      <c r="H9" s="291" t="s">
        <v>271</v>
      </c>
      <c r="I9" s="283"/>
    </row>
    <row r="10" spans="1:12" ht="83.4" customHeight="1">
      <c r="A10" s="280"/>
      <c r="B10" s="282" t="s">
        <v>307</v>
      </c>
      <c r="C10" s="283" t="s">
        <v>260</v>
      </c>
      <c r="D10" s="286" t="s">
        <v>274</v>
      </c>
      <c r="E10" s="288" t="s">
        <v>258</v>
      </c>
      <c r="F10" s="286" t="s">
        <v>277</v>
      </c>
      <c r="G10" s="286" t="s">
        <v>268</v>
      </c>
      <c r="H10" s="291" t="s">
        <v>308</v>
      </c>
      <c r="I10" s="283" t="s">
        <v>273</v>
      </c>
      <c r="L10" s="259" t="s">
        <v>95</v>
      </c>
    </row>
    <row r="11" spans="1:12" ht="21.6" customHeight="1">
      <c r="A11" s="280"/>
      <c r="B11" s="271"/>
      <c r="C11" s="271"/>
      <c r="D11" s="271"/>
      <c r="E11" s="271"/>
      <c r="F11" s="271"/>
      <c r="G11" s="271"/>
      <c r="H11" s="271"/>
      <c r="I11" s="271"/>
    </row>
    <row r="12" spans="1:12" ht="21.6" customHeight="1">
      <c r="A12" s="280"/>
      <c r="B12" s="271"/>
      <c r="C12" s="271"/>
      <c r="D12" s="271"/>
      <c r="E12" s="271"/>
      <c r="F12" s="271"/>
      <c r="G12" s="271"/>
      <c r="H12" s="271"/>
      <c r="I12" s="271"/>
    </row>
    <row r="13" spans="1:12" ht="21.6" customHeight="1">
      <c r="A13" s="280"/>
      <c r="B13" s="271"/>
      <c r="C13" s="271"/>
      <c r="D13" s="271"/>
      <c r="E13" s="271"/>
      <c r="F13" s="271"/>
      <c r="G13" s="271"/>
      <c r="H13" s="271"/>
      <c r="I13" s="271"/>
    </row>
    <row r="14" spans="1:12" ht="21.6" customHeight="1">
      <c r="A14" s="280"/>
      <c r="B14" s="271"/>
      <c r="C14" s="271"/>
      <c r="D14" s="271"/>
      <c r="E14" s="271"/>
      <c r="F14" s="271"/>
      <c r="G14" s="271"/>
      <c r="H14" s="271"/>
      <c r="I14" s="271"/>
    </row>
    <row r="15" spans="1:12" ht="21.6" customHeight="1">
      <c r="A15" s="280"/>
      <c r="B15" s="271"/>
      <c r="C15" s="271"/>
      <c r="D15" s="271"/>
      <c r="E15" s="271"/>
      <c r="F15" s="271"/>
      <c r="G15" s="271"/>
      <c r="H15" s="271"/>
      <c r="I15" s="271"/>
    </row>
    <row r="16" spans="1:12" ht="21.6" customHeight="1">
      <c r="A16" s="280"/>
      <c r="B16" s="271"/>
      <c r="C16" s="271"/>
      <c r="D16" s="271"/>
      <c r="E16" s="271"/>
      <c r="F16" s="271"/>
      <c r="G16" s="271"/>
      <c r="H16" s="271"/>
      <c r="I16" s="271"/>
    </row>
    <row r="17" spans="1:9" ht="21.6" customHeight="1">
      <c r="A17" s="280"/>
      <c r="B17" s="271"/>
      <c r="C17" s="271"/>
      <c r="D17" s="271"/>
      <c r="E17" s="271"/>
      <c r="F17" s="271"/>
      <c r="G17" s="271"/>
      <c r="H17" s="271"/>
      <c r="I17" s="271"/>
    </row>
    <row r="18" spans="1:9" ht="21.6" customHeight="1">
      <c r="A18" s="280"/>
      <c r="B18" s="271"/>
      <c r="C18" s="271"/>
      <c r="D18" s="271"/>
      <c r="E18" s="271"/>
      <c r="F18" s="271"/>
      <c r="G18" s="271"/>
      <c r="H18" s="271"/>
      <c r="I18" s="271"/>
    </row>
    <row r="19" spans="1:9" ht="21.6" customHeight="1">
      <c r="A19" s="280"/>
      <c r="B19" s="271"/>
      <c r="C19" s="271"/>
      <c r="D19" s="271"/>
      <c r="E19" s="271"/>
      <c r="F19" s="271"/>
      <c r="G19" s="271"/>
      <c r="H19" s="271"/>
      <c r="I19" s="271"/>
    </row>
    <row r="20" spans="1:9" ht="21.6" customHeight="1">
      <c r="A20" s="280"/>
      <c r="B20" s="271"/>
      <c r="C20" s="271"/>
      <c r="D20" s="271"/>
      <c r="E20" s="271"/>
      <c r="F20" s="271"/>
      <c r="G20" s="271"/>
      <c r="H20" s="271"/>
      <c r="I20" s="271"/>
    </row>
    <row r="21" spans="1:9" ht="21.6" customHeight="1">
      <c r="A21" s="280"/>
      <c r="B21" s="271"/>
      <c r="C21" s="271"/>
      <c r="D21" s="271"/>
      <c r="E21" s="271"/>
      <c r="F21" s="271"/>
      <c r="G21" s="271"/>
      <c r="H21" s="271"/>
      <c r="I21" s="271"/>
    </row>
    <row r="22" spans="1:9" ht="21.6" customHeight="1">
      <c r="A22" s="280"/>
      <c r="B22" s="271"/>
      <c r="C22" s="271"/>
      <c r="D22" s="271"/>
      <c r="E22" s="271"/>
      <c r="F22" s="271"/>
      <c r="G22" s="271"/>
      <c r="H22" s="271"/>
      <c r="I22" s="271"/>
    </row>
    <row r="23" spans="1:9" ht="21.6" customHeight="1">
      <c r="A23" s="280"/>
      <c r="B23" s="271"/>
      <c r="C23" s="271"/>
      <c r="D23" s="271"/>
      <c r="E23" s="271"/>
      <c r="F23" s="271"/>
      <c r="G23" s="271"/>
      <c r="H23" s="271"/>
      <c r="I23" s="271"/>
    </row>
    <row r="24" spans="1:9" ht="21.6" customHeight="1">
      <c r="A24" s="280"/>
      <c r="B24" s="271"/>
      <c r="C24" s="271"/>
      <c r="D24" s="271"/>
      <c r="E24" s="271"/>
      <c r="F24" s="271"/>
      <c r="G24" s="271"/>
      <c r="H24" s="271"/>
      <c r="I24" s="271"/>
    </row>
    <row r="25" spans="1:9" ht="21.6" customHeight="1">
      <c r="A25" s="280"/>
      <c r="B25" s="271"/>
      <c r="C25" s="271"/>
      <c r="D25" s="271"/>
      <c r="E25" s="271"/>
      <c r="F25" s="271"/>
      <c r="G25" s="271"/>
      <c r="H25" s="271"/>
      <c r="I25" s="271"/>
    </row>
    <row r="26" spans="1:9" ht="21.6" customHeight="1">
      <c r="A26" s="280"/>
      <c r="B26" s="271"/>
      <c r="C26" s="271"/>
      <c r="D26" s="271"/>
      <c r="E26" s="271"/>
      <c r="F26" s="271"/>
      <c r="G26" s="271"/>
      <c r="H26" s="271"/>
      <c r="I26" s="271"/>
    </row>
    <row r="27" spans="1:9" ht="21.6" customHeight="1">
      <c r="A27" s="280"/>
      <c r="B27" s="271"/>
      <c r="C27" s="271"/>
      <c r="D27" s="271"/>
      <c r="E27" s="271"/>
      <c r="F27" s="271"/>
      <c r="G27" s="271"/>
      <c r="H27" s="271"/>
      <c r="I27" s="271"/>
    </row>
  </sheetData>
  <mergeCells count="3">
    <mergeCell ref="A1:B1"/>
    <mergeCell ref="A4:B4"/>
    <mergeCell ref="D4:F4"/>
  </mergeCells>
  <phoneticPr fontId="10"/>
  <dataValidations count="1">
    <dataValidation type="list" allowBlank="1" showInputMessage="1" showErrorMessage="1" sqref="J8:J27" xr:uid="{3475070B-0E16-4016-9D58-602CB9CE0F44}">
      <formula1>$L$8:$L$10</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46A1-4957-4BF5-ADB2-950B9F9CBDD4}">
  <sheetPr>
    <pageSetUpPr fitToPage="1"/>
  </sheetPr>
  <dimension ref="A1:B9"/>
  <sheetViews>
    <sheetView view="pageBreakPreview" zoomScaleNormal="100" zoomScaleSheetLayoutView="100" workbookViewId="0">
      <selection activeCell="F8" sqref="F8"/>
    </sheetView>
  </sheetViews>
  <sheetFormatPr defaultColWidth="9" defaultRowHeight="12"/>
  <cols>
    <col min="1" max="1" width="21.5" style="259" customWidth="1"/>
    <col min="2" max="2" width="59" style="259" customWidth="1"/>
    <col min="3" max="16384" width="9" style="259"/>
  </cols>
  <sheetData>
    <row r="1" spans="1:2" ht="24" customHeight="1">
      <c r="A1" s="370" t="s">
        <v>249</v>
      </c>
      <c r="B1" s="370"/>
    </row>
    <row r="2" spans="1:2" ht="24" customHeight="1">
      <c r="A2" s="274" t="s">
        <v>278</v>
      </c>
      <c r="B2" s="261"/>
    </row>
    <row r="3" spans="1:2" ht="17.399999999999999" customHeight="1">
      <c r="A3" s="273"/>
      <c r="B3" s="261"/>
    </row>
    <row r="4" spans="1:2" ht="21.6" customHeight="1">
      <c r="A4" s="272"/>
      <c r="B4" s="275" t="s">
        <v>250</v>
      </c>
    </row>
    <row r="5" spans="1:2" ht="130.80000000000001" customHeight="1">
      <c r="A5" s="272" t="s">
        <v>281</v>
      </c>
      <c r="B5" s="284" t="s">
        <v>284</v>
      </c>
    </row>
    <row r="6" spans="1:2" ht="104.4" customHeight="1">
      <c r="A6" s="272" t="s">
        <v>279</v>
      </c>
      <c r="B6" s="284" t="s">
        <v>309</v>
      </c>
    </row>
    <row r="7" spans="1:2" ht="94.8" customHeight="1">
      <c r="A7" s="272" t="s">
        <v>280</v>
      </c>
      <c r="B7" s="284" t="s">
        <v>310</v>
      </c>
    </row>
    <row r="8" spans="1:2" ht="130.80000000000001" customHeight="1">
      <c r="A8" s="272" t="s">
        <v>311</v>
      </c>
      <c r="B8" s="284" t="s">
        <v>283</v>
      </c>
    </row>
    <row r="9" spans="1:2" ht="94.8" customHeight="1">
      <c r="A9" s="272" t="s">
        <v>282</v>
      </c>
      <c r="B9" s="284" t="s">
        <v>312</v>
      </c>
    </row>
  </sheetData>
  <mergeCells count="1">
    <mergeCell ref="A1:B1"/>
  </mergeCells>
  <phoneticPr fontId="10"/>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topLeftCell="A2" zoomScaleNormal="80" zoomScaleSheetLayoutView="100" workbookViewId="0">
      <selection activeCell="AJ9" sqref="AJ9"/>
    </sheetView>
  </sheetViews>
  <sheetFormatPr defaultRowHeight="12"/>
  <cols>
    <col min="1" max="1" width="27.69921875" style="16" customWidth="1"/>
    <col min="2" max="34" width="2.59765625" style="16" customWidth="1"/>
    <col min="35" max="37" width="16.59765625" style="16" customWidth="1"/>
    <col min="38" max="38" width="15.3984375" style="16" customWidth="1"/>
    <col min="39" max="288" width="8.8984375" style="16"/>
    <col min="289" max="289" width="10.59765625" style="16" customWidth="1"/>
    <col min="290" max="293" width="16.59765625" style="16" customWidth="1"/>
    <col min="294" max="294" width="15.3984375" style="16" customWidth="1"/>
    <col min="295" max="544" width="8.8984375" style="16"/>
    <col min="545" max="545" width="10.59765625" style="16" customWidth="1"/>
    <col min="546" max="549" width="16.59765625" style="16" customWidth="1"/>
    <col min="550" max="550" width="15.3984375" style="16" customWidth="1"/>
    <col min="551" max="800" width="8.8984375" style="16"/>
    <col min="801" max="801" width="10.59765625" style="16" customWidth="1"/>
    <col min="802" max="805" width="16.59765625" style="16" customWidth="1"/>
    <col min="806" max="806" width="15.3984375" style="16" customWidth="1"/>
    <col min="807" max="1056" width="8.8984375" style="16"/>
    <col min="1057" max="1057" width="10.59765625" style="16" customWidth="1"/>
    <col min="1058" max="1061" width="16.59765625" style="16" customWidth="1"/>
    <col min="1062" max="1062" width="15.3984375" style="16" customWidth="1"/>
    <col min="1063" max="1312" width="8.8984375" style="16"/>
    <col min="1313" max="1313" width="10.59765625" style="16" customWidth="1"/>
    <col min="1314" max="1317" width="16.59765625" style="16" customWidth="1"/>
    <col min="1318" max="1318" width="15.3984375" style="16" customWidth="1"/>
    <col min="1319" max="1568" width="8.8984375" style="16"/>
    <col min="1569" max="1569" width="10.59765625" style="16" customWidth="1"/>
    <col min="1570" max="1573" width="16.59765625" style="16" customWidth="1"/>
    <col min="1574" max="1574" width="15.3984375" style="16" customWidth="1"/>
    <col min="1575" max="1824" width="8.8984375" style="16"/>
    <col min="1825" max="1825" width="10.59765625" style="16" customWidth="1"/>
    <col min="1826" max="1829" width="16.59765625" style="16" customWidth="1"/>
    <col min="1830" max="1830" width="15.3984375" style="16" customWidth="1"/>
    <col min="1831" max="2080" width="8.8984375" style="16"/>
    <col min="2081" max="2081" width="10.59765625" style="16" customWidth="1"/>
    <col min="2082" max="2085" width="16.59765625" style="16" customWidth="1"/>
    <col min="2086" max="2086" width="15.3984375" style="16" customWidth="1"/>
    <col min="2087" max="2336" width="8.8984375" style="16"/>
    <col min="2337" max="2337" width="10.59765625" style="16" customWidth="1"/>
    <col min="2338" max="2341" width="16.59765625" style="16" customWidth="1"/>
    <col min="2342" max="2342" width="15.3984375" style="16" customWidth="1"/>
    <col min="2343" max="2592" width="8.8984375" style="16"/>
    <col min="2593" max="2593" width="10.59765625" style="16" customWidth="1"/>
    <col min="2594" max="2597" width="16.59765625" style="16" customWidth="1"/>
    <col min="2598" max="2598" width="15.3984375" style="16" customWidth="1"/>
    <col min="2599" max="2848" width="8.8984375" style="16"/>
    <col min="2849" max="2849" width="10.59765625" style="16" customWidth="1"/>
    <col min="2850" max="2853" width="16.59765625" style="16" customWidth="1"/>
    <col min="2854" max="2854" width="15.3984375" style="16" customWidth="1"/>
    <col min="2855" max="3104" width="8.8984375" style="16"/>
    <col min="3105" max="3105" width="10.59765625" style="16" customWidth="1"/>
    <col min="3106" max="3109" width="16.59765625" style="16" customWidth="1"/>
    <col min="3110" max="3110" width="15.3984375" style="16" customWidth="1"/>
    <col min="3111" max="3360" width="8.8984375" style="16"/>
    <col min="3361" max="3361" width="10.59765625" style="16" customWidth="1"/>
    <col min="3362" max="3365" width="16.59765625" style="16" customWidth="1"/>
    <col min="3366" max="3366" width="15.3984375" style="16" customWidth="1"/>
    <col min="3367" max="3616" width="8.8984375" style="16"/>
    <col min="3617" max="3617" width="10.59765625" style="16" customWidth="1"/>
    <col min="3618" max="3621" width="16.59765625" style="16" customWidth="1"/>
    <col min="3622" max="3622" width="15.3984375" style="16" customWidth="1"/>
    <col min="3623" max="3872" width="8.8984375" style="16"/>
    <col min="3873" max="3873" width="10.59765625" style="16" customWidth="1"/>
    <col min="3874" max="3877" width="16.59765625" style="16" customWidth="1"/>
    <col min="3878" max="3878" width="15.3984375" style="16" customWidth="1"/>
    <col min="3879" max="4128" width="8.8984375" style="16"/>
    <col min="4129" max="4129" width="10.59765625" style="16" customWidth="1"/>
    <col min="4130" max="4133" width="16.59765625" style="16" customWidth="1"/>
    <col min="4134" max="4134" width="15.3984375" style="16" customWidth="1"/>
    <col min="4135" max="4384" width="8.8984375" style="16"/>
    <col min="4385" max="4385" width="10.59765625" style="16" customWidth="1"/>
    <col min="4386" max="4389" width="16.59765625" style="16" customWidth="1"/>
    <col min="4390" max="4390" width="15.3984375" style="16" customWidth="1"/>
    <col min="4391" max="4640" width="8.8984375" style="16"/>
    <col min="4641" max="4641" width="10.59765625" style="16" customWidth="1"/>
    <col min="4642" max="4645" width="16.59765625" style="16" customWidth="1"/>
    <col min="4646" max="4646" width="15.3984375" style="16" customWidth="1"/>
    <col min="4647" max="4896" width="8.8984375" style="16"/>
    <col min="4897" max="4897" width="10.59765625" style="16" customWidth="1"/>
    <col min="4898" max="4901" width="16.59765625" style="16" customWidth="1"/>
    <col min="4902" max="4902" width="15.3984375" style="16" customWidth="1"/>
    <col min="4903" max="5152" width="8.8984375" style="16"/>
    <col min="5153" max="5153" width="10.59765625" style="16" customWidth="1"/>
    <col min="5154" max="5157" width="16.59765625" style="16" customWidth="1"/>
    <col min="5158" max="5158" width="15.3984375" style="16" customWidth="1"/>
    <col min="5159" max="5408" width="8.8984375" style="16"/>
    <col min="5409" max="5409" width="10.59765625" style="16" customWidth="1"/>
    <col min="5410" max="5413" width="16.59765625" style="16" customWidth="1"/>
    <col min="5414" max="5414" width="15.3984375" style="16" customWidth="1"/>
    <col min="5415" max="5664" width="8.8984375" style="16"/>
    <col min="5665" max="5665" width="10.59765625" style="16" customWidth="1"/>
    <col min="5666" max="5669" width="16.59765625" style="16" customWidth="1"/>
    <col min="5670" max="5670" width="15.3984375" style="16" customWidth="1"/>
    <col min="5671" max="5920" width="8.8984375" style="16"/>
    <col min="5921" max="5921" width="10.59765625" style="16" customWidth="1"/>
    <col min="5922" max="5925" width="16.59765625" style="16" customWidth="1"/>
    <col min="5926" max="5926" width="15.3984375" style="16" customWidth="1"/>
    <col min="5927" max="6176" width="8.8984375" style="16"/>
    <col min="6177" max="6177" width="10.59765625" style="16" customWidth="1"/>
    <col min="6178" max="6181" width="16.59765625" style="16" customWidth="1"/>
    <col min="6182" max="6182" width="15.3984375" style="16" customWidth="1"/>
    <col min="6183" max="6432" width="8.8984375" style="16"/>
    <col min="6433" max="6433" width="10.59765625" style="16" customWidth="1"/>
    <col min="6434" max="6437" width="16.59765625" style="16" customWidth="1"/>
    <col min="6438" max="6438" width="15.3984375" style="16" customWidth="1"/>
    <col min="6439" max="6688" width="8.8984375" style="16"/>
    <col min="6689" max="6689" width="10.59765625" style="16" customWidth="1"/>
    <col min="6690" max="6693" width="16.59765625" style="16" customWidth="1"/>
    <col min="6694" max="6694" width="15.3984375" style="16" customWidth="1"/>
    <col min="6695" max="6944" width="8.8984375" style="16"/>
    <col min="6945" max="6945" width="10.59765625" style="16" customWidth="1"/>
    <col min="6946" max="6949" width="16.59765625" style="16" customWidth="1"/>
    <col min="6950" max="6950" width="15.3984375" style="16" customWidth="1"/>
    <col min="6951" max="7200" width="8.8984375" style="16"/>
    <col min="7201" max="7201" width="10.59765625" style="16" customWidth="1"/>
    <col min="7202" max="7205" width="16.59765625" style="16" customWidth="1"/>
    <col min="7206" max="7206" width="15.3984375" style="16" customWidth="1"/>
    <col min="7207" max="7456" width="8.8984375" style="16"/>
    <col min="7457" max="7457" width="10.59765625" style="16" customWidth="1"/>
    <col min="7458" max="7461" width="16.59765625" style="16" customWidth="1"/>
    <col min="7462" max="7462" width="15.3984375" style="16" customWidth="1"/>
    <col min="7463" max="7712" width="8.8984375" style="16"/>
    <col min="7713" max="7713" width="10.59765625" style="16" customWidth="1"/>
    <col min="7714" max="7717" width="16.59765625" style="16" customWidth="1"/>
    <col min="7718" max="7718" width="15.3984375" style="16" customWidth="1"/>
    <col min="7719" max="7968" width="8.8984375" style="16"/>
    <col min="7969" max="7969" width="10.59765625" style="16" customWidth="1"/>
    <col min="7970" max="7973" width="16.59765625" style="16" customWidth="1"/>
    <col min="7974" max="7974" width="15.3984375" style="16" customWidth="1"/>
    <col min="7975" max="8224" width="8.8984375" style="16"/>
    <col min="8225" max="8225" width="10.59765625" style="16" customWidth="1"/>
    <col min="8226" max="8229" width="16.59765625" style="16" customWidth="1"/>
    <col min="8230" max="8230" width="15.3984375" style="16" customWidth="1"/>
    <col min="8231" max="8480" width="8.8984375" style="16"/>
    <col min="8481" max="8481" width="10.59765625" style="16" customWidth="1"/>
    <col min="8482" max="8485" width="16.59765625" style="16" customWidth="1"/>
    <col min="8486" max="8486" width="15.3984375" style="16" customWidth="1"/>
    <col min="8487" max="8736" width="8.8984375" style="16"/>
    <col min="8737" max="8737" width="10.59765625" style="16" customWidth="1"/>
    <col min="8738" max="8741" width="16.59765625" style="16" customWidth="1"/>
    <col min="8742" max="8742" width="15.3984375" style="16" customWidth="1"/>
    <col min="8743" max="8992" width="8.8984375" style="16"/>
    <col min="8993" max="8993" width="10.59765625" style="16" customWidth="1"/>
    <col min="8994" max="8997" width="16.59765625" style="16" customWidth="1"/>
    <col min="8998" max="8998" width="15.3984375" style="16" customWidth="1"/>
    <col min="8999" max="9248" width="8.8984375" style="16"/>
    <col min="9249" max="9249" width="10.59765625" style="16" customWidth="1"/>
    <col min="9250" max="9253" width="16.59765625" style="16" customWidth="1"/>
    <col min="9254" max="9254" width="15.3984375" style="16" customWidth="1"/>
    <col min="9255" max="9504" width="8.8984375" style="16"/>
    <col min="9505" max="9505" width="10.59765625" style="16" customWidth="1"/>
    <col min="9506" max="9509" width="16.59765625" style="16" customWidth="1"/>
    <col min="9510" max="9510" width="15.3984375" style="16" customWidth="1"/>
    <col min="9511" max="9760" width="8.8984375" style="16"/>
    <col min="9761" max="9761" width="10.59765625" style="16" customWidth="1"/>
    <col min="9762" max="9765" width="16.59765625" style="16" customWidth="1"/>
    <col min="9766" max="9766" width="15.3984375" style="16" customWidth="1"/>
    <col min="9767" max="10016" width="8.8984375" style="16"/>
    <col min="10017" max="10017" width="10.59765625" style="16" customWidth="1"/>
    <col min="10018" max="10021" width="16.59765625" style="16" customWidth="1"/>
    <col min="10022" max="10022" width="15.3984375" style="16" customWidth="1"/>
    <col min="10023" max="10272" width="8.8984375" style="16"/>
    <col min="10273" max="10273" width="10.59765625" style="16" customWidth="1"/>
    <col min="10274" max="10277" width="16.59765625" style="16" customWidth="1"/>
    <col min="10278" max="10278" width="15.3984375" style="16" customWidth="1"/>
    <col min="10279" max="10528" width="8.8984375" style="16"/>
    <col min="10529" max="10529" width="10.59765625" style="16" customWidth="1"/>
    <col min="10530" max="10533" width="16.59765625" style="16" customWidth="1"/>
    <col min="10534" max="10534" width="15.3984375" style="16" customWidth="1"/>
    <col min="10535" max="10784" width="8.8984375" style="16"/>
    <col min="10785" max="10785" width="10.59765625" style="16" customWidth="1"/>
    <col min="10786" max="10789" width="16.59765625" style="16" customWidth="1"/>
    <col min="10790" max="10790" width="15.3984375" style="16" customWidth="1"/>
    <col min="10791" max="11040" width="8.8984375" style="16"/>
    <col min="11041" max="11041" width="10.59765625" style="16" customWidth="1"/>
    <col min="11042" max="11045" width="16.59765625" style="16" customWidth="1"/>
    <col min="11046" max="11046" width="15.3984375" style="16" customWidth="1"/>
    <col min="11047" max="11296" width="8.8984375" style="16"/>
    <col min="11297" max="11297" width="10.59765625" style="16" customWidth="1"/>
    <col min="11298" max="11301" width="16.59765625" style="16" customWidth="1"/>
    <col min="11302" max="11302" width="15.3984375" style="16" customWidth="1"/>
    <col min="11303" max="11552" width="8.8984375" style="16"/>
    <col min="11553" max="11553" width="10.59765625" style="16" customWidth="1"/>
    <col min="11554" max="11557" width="16.59765625" style="16" customWidth="1"/>
    <col min="11558" max="11558" width="15.3984375" style="16" customWidth="1"/>
    <col min="11559" max="11808" width="8.8984375" style="16"/>
    <col min="11809" max="11809" width="10.59765625" style="16" customWidth="1"/>
    <col min="11810" max="11813" width="16.59765625" style="16" customWidth="1"/>
    <col min="11814" max="11814" width="15.3984375" style="16" customWidth="1"/>
    <col min="11815" max="12064" width="8.8984375" style="16"/>
    <col min="12065" max="12065" width="10.59765625" style="16" customWidth="1"/>
    <col min="12066" max="12069" width="16.59765625" style="16" customWidth="1"/>
    <col min="12070" max="12070" width="15.3984375" style="16" customWidth="1"/>
    <col min="12071" max="12320" width="8.8984375" style="16"/>
    <col min="12321" max="12321" width="10.59765625" style="16" customWidth="1"/>
    <col min="12322" max="12325" width="16.59765625" style="16" customWidth="1"/>
    <col min="12326" max="12326" width="15.3984375" style="16" customWidth="1"/>
    <col min="12327" max="12576" width="8.8984375" style="16"/>
    <col min="12577" max="12577" width="10.59765625" style="16" customWidth="1"/>
    <col min="12578" max="12581" width="16.59765625" style="16" customWidth="1"/>
    <col min="12582" max="12582" width="15.3984375" style="16" customWidth="1"/>
    <col min="12583" max="12832" width="8.8984375" style="16"/>
    <col min="12833" max="12833" width="10.59765625" style="16" customWidth="1"/>
    <col min="12834" max="12837" width="16.59765625" style="16" customWidth="1"/>
    <col min="12838" max="12838" width="15.3984375" style="16" customWidth="1"/>
    <col min="12839" max="13088" width="8.8984375" style="16"/>
    <col min="13089" max="13089" width="10.59765625" style="16" customWidth="1"/>
    <col min="13090" max="13093" width="16.59765625" style="16" customWidth="1"/>
    <col min="13094" max="13094" width="15.3984375" style="16" customWidth="1"/>
    <col min="13095" max="13344" width="8.8984375" style="16"/>
    <col min="13345" max="13345" width="10.59765625" style="16" customWidth="1"/>
    <col min="13346" max="13349" width="16.59765625" style="16" customWidth="1"/>
    <col min="13350" max="13350" width="15.3984375" style="16" customWidth="1"/>
    <col min="13351" max="13600" width="8.8984375" style="16"/>
    <col min="13601" max="13601" width="10.59765625" style="16" customWidth="1"/>
    <col min="13602" max="13605" width="16.59765625" style="16" customWidth="1"/>
    <col min="13606" max="13606" width="15.3984375" style="16" customWidth="1"/>
    <col min="13607" max="13856" width="8.8984375" style="16"/>
    <col min="13857" max="13857" width="10.59765625" style="16" customWidth="1"/>
    <col min="13858" max="13861" width="16.59765625" style="16" customWidth="1"/>
    <col min="13862" max="13862" width="15.3984375" style="16" customWidth="1"/>
    <col min="13863" max="14112" width="8.8984375" style="16"/>
    <col min="14113" max="14113" width="10.59765625" style="16" customWidth="1"/>
    <col min="14114" max="14117" width="16.59765625" style="16" customWidth="1"/>
    <col min="14118" max="14118" width="15.3984375" style="16" customWidth="1"/>
    <col min="14119" max="14368" width="8.8984375" style="16"/>
    <col min="14369" max="14369" width="10.59765625" style="16" customWidth="1"/>
    <col min="14370" max="14373" width="16.59765625" style="16" customWidth="1"/>
    <col min="14374" max="14374" width="15.3984375" style="16" customWidth="1"/>
    <col min="14375" max="14624" width="8.8984375" style="16"/>
    <col min="14625" max="14625" width="10.59765625" style="16" customWidth="1"/>
    <col min="14626" max="14629" width="16.59765625" style="16" customWidth="1"/>
    <col min="14630" max="14630" width="15.3984375" style="16" customWidth="1"/>
    <col min="14631" max="14880" width="8.8984375" style="16"/>
    <col min="14881" max="14881" width="10.59765625" style="16" customWidth="1"/>
    <col min="14882" max="14885" width="16.59765625" style="16" customWidth="1"/>
    <col min="14886" max="14886" width="15.3984375" style="16" customWidth="1"/>
    <col min="14887" max="15136" width="8.8984375" style="16"/>
    <col min="15137" max="15137" width="10.59765625" style="16" customWidth="1"/>
    <col min="15138" max="15141" width="16.59765625" style="16" customWidth="1"/>
    <col min="15142" max="15142" width="15.3984375" style="16" customWidth="1"/>
    <col min="15143" max="15392" width="8.8984375" style="16"/>
    <col min="15393" max="15393" width="10.59765625" style="16" customWidth="1"/>
    <col min="15394" max="15397" width="16.59765625" style="16" customWidth="1"/>
    <col min="15398" max="15398" width="15.3984375" style="16" customWidth="1"/>
    <col min="15399" max="15648" width="8.8984375" style="16"/>
    <col min="15649" max="15649" width="10.59765625" style="16" customWidth="1"/>
    <col min="15650" max="15653" width="16.59765625" style="16" customWidth="1"/>
    <col min="15654" max="15654" width="15.3984375" style="16" customWidth="1"/>
    <col min="15655" max="15904" width="8.8984375" style="16"/>
    <col min="15905" max="15905" width="10.59765625" style="16" customWidth="1"/>
    <col min="15906" max="15909" width="16.59765625" style="16" customWidth="1"/>
    <col min="15910" max="15910" width="15.3984375" style="16" customWidth="1"/>
    <col min="15911" max="16160" width="8.8984375" style="16"/>
    <col min="16161" max="16161" width="10.59765625" style="16" customWidth="1"/>
    <col min="16162" max="16165" width="16.59765625" style="16" customWidth="1"/>
    <col min="16166" max="16166" width="15.3984375" style="16" customWidth="1"/>
    <col min="16167" max="16381" width="8.8984375" style="16"/>
    <col min="16382" max="16384" width="8.8984375" style="16" customWidth="1"/>
  </cols>
  <sheetData>
    <row r="1" spans="1:38" s="15" customFormat="1" ht="29.4" customHeight="1">
      <c r="A1" s="375" t="s">
        <v>176</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row>
    <row r="2" spans="1:38" s="15" customFormat="1" ht="42" customHeight="1">
      <c r="A2" s="379" t="s">
        <v>251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80"/>
      <c r="AJ2" s="80"/>
      <c r="AK2" s="80"/>
      <c r="AL2" s="80"/>
    </row>
    <row r="3" spans="1:38" s="15" customFormat="1" ht="42" customHeight="1">
      <c r="A3" s="214" t="s">
        <v>3</v>
      </c>
      <c r="B3" s="380" t="str">
        <f>IF(交付要望書!B11="","",交付要望書!B11)</f>
        <v>●●博物館収蔵資料デジタルアーカイブ推進</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80"/>
      <c r="AJ3" s="80"/>
      <c r="AK3" s="80"/>
      <c r="AL3" s="80"/>
    </row>
    <row r="4" spans="1:38" s="15" customFormat="1" ht="25.95" customHeight="1">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80"/>
      <c r="AJ4" s="80"/>
      <c r="AK4" s="80"/>
      <c r="AL4" s="80"/>
    </row>
    <row r="5" spans="1:38" s="15" customFormat="1" ht="32.4" customHeight="1">
      <c r="A5" s="377"/>
      <c r="B5" s="376" t="s">
        <v>180</v>
      </c>
      <c r="C5" s="376"/>
      <c r="D5" s="376"/>
      <c r="E5" s="376" t="s">
        <v>181</v>
      </c>
      <c r="F5" s="376"/>
      <c r="G5" s="376"/>
      <c r="H5" s="376" t="s">
        <v>182</v>
      </c>
      <c r="I5" s="376"/>
      <c r="J5" s="376"/>
      <c r="K5" s="376" t="s">
        <v>183</v>
      </c>
      <c r="L5" s="376"/>
      <c r="M5" s="376"/>
      <c r="N5" s="376" t="s">
        <v>184</v>
      </c>
      <c r="O5" s="376"/>
      <c r="P5" s="376"/>
      <c r="Q5" s="376" t="s">
        <v>185</v>
      </c>
      <c r="R5" s="376"/>
      <c r="S5" s="376"/>
      <c r="T5" s="376" t="s">
        <v>186</v>
      </c>
      <c r="U5" s="376"/>
      <c r="V5" s="376"/>
      <c r="W5" s="376" t="s">
        <v>187</v>
      </c>
      <c r="X5" s="376"/>
      <c r="Y5" s="376"/>
      <c r="Z5" s="376" t="s">
        <v>188</v>
      </c>
      <c r="AA5" s="376"/>
      <c r="AB5" s="376"/>
      <c r="AC5" s="376" t="s">
        <v>189</v>
      </c>
      <c r="AD5" s="376"/>
      <c r="AE5" s="376"/>
      <c r="AF5" s="376" t="s">
        <v>190</v>
      </c>
      <c r="AG5" s="376"/>
      <c r="AH5" s="376"/>
      <c r="AI5" s="201"/>
      <c r="AJ5" s="201"/>
      <c r="AK5" s="201"/>
      <c r="AL5" s="201"/>
    </row>
    <row r="6" spans="1:38" s="15" customFormat="1" ht="32.4" customHeight="1">
      <c r="A6" s="378"/>
      <c r="B6" s="213" t="s">
        <v>177</v>
      </c>
      <c r="C6" s="213" t="s">
        <v>178</v>
      </c>
      <c r="D6" s="213" t="s">
        <v>179</v>
      </c>
      <c r="E6" s="213" t="s">
        <v>177</v>
      </c>
      <c r="F6" s="213" t="s">
        <v>178</v>
      </c>
      <c r="G6" s="213" t="s">
        <v>179</v>
      </c>
      <c r="H6" s="213" t="s">
        <v>177</v>
      </c>
      <c r="I6" s="213" t="s">
        <v>178</v>
      </c>
      <c r="J6" s="213" t="s">
        <v>179</v>
      </c>
      <c r="K6" s="213" t="s">
        <v>177</v>
      </c>
      <c r="L6" s="213" t="s">
        <v>178</v>
      </c>
      <c r="M6" s="213" t="s">
        <v>179</v>
      </c>
      <c r="N6" s="213" t="s">
        <v>177</v>
      </c>
      <c r="O6" s="213" t="s">
        <v>178</v>
      </c>
      <c r="P6" s="213" t="s">
        <v>179</v>
      </c>
      <c r="Q6" s="213" t="s">
        <v>177</v>
      </c>
      <c r="R6" s="213" t="s">
        <v>178</v>
      </c>
      <c r="S6" s="213" t="s">
        <v>179</v>
      </c>
      <c r="T6" s="213" t="s">
        <v>177</v>
      </c>
      <c r="U6" s="213" t="s">
        <v>178</v>
      </c>
      <c r="V6" s="213" t="s">
        <v>179</v>
      </c>
      <c r="W6" s="213" t="s">
        <v>177</v>
      </c>
      <c r="X6" s="213" t="s">
        <v>178</v>
      </c>
      <c r="Y6" s="213" t="s">
        <v>179</v>
      </c>
      <c r="Z6" s="213" t="s">
        <v>177</v>
      </c>
      <c r="AA6" s="213" t="s">
        <v>178</v>
      </c>
      <c r="AB6" s="213" t="s">
        <v>179</v>
      </c>
      <c r="AC6" s="213" t="s">
        <v>177</v>
      </c>
      <c r="AD6" s="213" t="s">
        <v>178</v>
      </c>
      <c r="AE6" s="213" t="s">
        <v>179</v>
      </c>
      <c r="AF6" s="213" t="s">
        <v>177</v>
      </c>
      <c r="AG6" s="213" t="s">
        <v>178</v>
      </c>
      <c r="AH6" s="213" t="s">
        <v>179</v>
      </c>
      <c r="AI6" s="201"/>
      <c r="AJ6" s="201"/>
      <c r="AK6" s="201"/>
      <c r="AL6" s="201"/>
    </row>
    <row r="7" spans="1:38" s="15" customFormat="1" ht="38.4" customHeight="1">
      <c r="A7" s="22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01"/>
      <c r="AJ7" s="201"/>
      <c r="AK7" s="201"/>
      <c r="AL7" s="201"/>
    </row>
    <row r="8" spans="1:38" s="15" customFormat="1" ht="38.4" customHeight="1">
      <c r="A8" s="22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01"/>
      <c r="AJ8" s="201"/>
      <c r="AK8" s="201"/>
      <c r="AL8" s="201"/>
    </row>
    <row r="9" spans="1:38" s="15" customFormat="1" ht="38.4" customHeight="1">
      <c r="A9" s="223"/>
      <c r="B9" s="212"/>
      <c r="C9" s="212"/>
      <c r="D9" s="212"/>
      <c r="E9" s="212"/>
      <c r="F9" s="212"/>
      <c r="G9" s="212"/>
      <c r="H9" s="212"/>
      <c r="I9" s="212"/>
      <c r="J9" s="212"/>
      <c r="K9" s="212"/>
      <c r="L9" s="212"/>
      <c r="M9" s="212"/>
      <c r="O9" s="212"/>
      <c r="P9" s="212"/>
      <c r="Q9" s="225"/>
      <c r="R9" s="212"/>
      <c r="S9" s="212"/>
      <c r="T9" s="212"/>
      <c r="U9" s="212"/>
      <c r="V9" s="212"/>
      <c r="W9" s="212"/>
      <c r="X9" s="212"/>
      <c r="Y9" s="212"/>
      <c r="Z9" s="212"/>
      <c r="AA9" s="212"/>
      <c r="AB9" s="212"/>
      <c r="AC9" s="212"/>
      <c r="AD9" s="212"/>
      <c r="AE9" s="212"/>
      <c r="AF9" s="212"/>
      <c r="AG9" s="212"/>
      <c r="AH9" s="212"/>
      <c r="AI9" s="201"/>
      <c r="AJ9" s="201"/>
      <c r="AK9" s="201"/>
      <c r="AL9" s="201"/>
    </row>
    <row r="10" spans="1:38" s="15" customFormat="1" ht="38.4" customHeight="1">
      <c r="A10" s="222"/>
      <c r="B10" s="212"/>
      <c r="C10" s="212"/>
      <c r="D10" s="212"/>
      <c r="E10" s="212"/>
      <c r="F10" s="212"/>
      <c r="G10" s="212"/>
      <c r="H10" s="212"/>
      <c r="I10" s="212"/>
      <c r="J10" s="212"/>
      <c r="K10" s="212"/>
      <c r="L10" s="212"/>
      <c r="M10" s="212"/>
      <c r="N10" s="212"/>
      <c r="O10" s="212"/>
      <c r="P10" s="212"/>
      <c r="Q10" s="212"/>
      <c r="R10" s="226"/>
      <c r="S10" s="226"/>
      <c r="T10" s="226"/>
      <c r="U10" s="212"/>
      <c r="V10" s="212"/>
      <c r="W10" s="212"/>
      <c r="X10" s="212"/>
      <c r="Y10" s="212"/>
      <c r="Z10" s="212"/>
      <c r="AA10" s="212"/>
      <c r="AB10" s="212"/>
      <c r="AC10" s="212"/>
      <c r="AD10" s="212"/>
      <c r="AE10" s="212"/>
      <c r="AF10" s="212"/>
      <c r="AG10" s="212"/>
      <c r="AH10" s="212"/>
      <c r="AI10" s="201"/>
      <c r="AJ10" s="201"/>
      <c r="AK10" s="201"/>
      <c r="AL10" s="201"/>
    </row>
    <row r="11" spans="1:38" s="15" customFormat="1" ht="38.4" customHeight="1">
      <c r="A11" s="222"/>
      <c r="B11" s="212"/>
      <c r="C11" s="212"/>
      <c r="D11" s="212"/>
      <c r="E11" s="212"/>
      <c r="F11" s="212"/>
      <c r="G11" s="212"/>
      <c r="H11" s="212"/>
      <c r="I11" s="212"/>
      <c r="J11" s="212"/>
      <c r="K11" s="212"/>
      <c r="L11" s="212"/>
      <c r="M11" s="212"/>
      <c r="N11" s="212"/>
      <c r="O11" s="212"/>
      <c r="P11" s="212"/>
      <c r="Q11" s="212"/>
      <c r="R11" s="226"/>
      <c r="S11" s="226"/>
      <c r="T11" s="226"/>
      <c r="U11" s="226"/>
      <c r="V11" s="226"/>
      <c r="W11" s="226"/>
      <c r="X11" s="226"/>
      <c r="Y11" s="226"/>
      <c r="Z11" s="212"/>
      <c r="AA11" s="212"/>
      <c r="AB11" s="212"/>
      <c r="AC11" s="212"/>
      <c r="AD11" s="212"/>
      <c r="AE11" s="212"/>
      <c r="AF11" s="212"/>
      <c r="AG11" s="212"/>
      <c r="AH11" s="212"/>
      <c r="AI11" s="201"/>
      <c r="AJ11" s="201"/>
      <c r="AK11" s="201"/>
      <c r="AL11" s="201"/>
    </row>
    <row r="12" spans="1:38" s="15" customFormat="1" ht="38.4" customHeight="1">
      <c r="A12" s="22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26"/>
      <c r="AB12" s="212"/>
      <c r="AC12" s="212"/>
      <c r="AD12" s="212"/>
      <c r="AE12" s="212"/>
      <c r="AF12" s="212"/>
      <c r="AG12" s="212"/>
      <c r="AH12" s="212"/>
      <c r="AI12" s="201"/>
      <c r="AJ12" s="201"/>
      <c r="AK12" s="201"/>
      <c r="AL12" s="201"/>
    </row>
    <row r="13" spans="1:38" s="15" customFormat="1" ht="38.4" customHeight="1">
      <c r="A13" s="22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26"/>
      <c r="AD13" s="226"/>
      <c r="AE13" s="226"/>
      <c r="AF13" s="226"/>
      <c r="AG13" s="226"/>
      <c r="AH13" s="212"/>
      <c r="AI13" s="201"/>
      <c r="AJ13" s="201"/>
      <c r="AK13" s="201"/>
      <c r="AL13" s="201"/>
    </row>
    <row r="14" spans="1:38" s="15" customFormat="1" ht="38.4" customHeight="1">
      <c r="A14" s="22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01"/>
      <c r="AJ14" s="201"/>
      <c r="AK14" s="201"/>
      <c r="AL14" s="201"/>
    </row>
    <row r="15" spans="1:38" s="15" customFormat="1" ht="38.4" customHeight="1">
      <c r="A15" s="222"/>
      <c r="B15" s="212"/>
      <c r="C15" s="212"/>
      <c r="D15" s="212"/>
      <c r="E15" s="212"/>
      <c r="F15" s="212"/>
      <c r="G15" s="212"/>
      <c r="H15" s="212"/>
      <c r="I15" s="212"/>
      <c r="J15" s="212"/>
      <c r="K15" s="212"/>
      <c r="L15" s="212"/>
      <c r="M15" s="212"/>
      <c r="O15" s="212"/>
      <c r="P15" s="212"/>
      <c r="Q15" s="225"/>
      <c r="R15" s="212"/>
      <c r="S15" s="212"/>
      <c r="T15" s="212"/>
      <c r="U15" s="212"/>
      <c r="V15" s="212"/>
      <c r="W15" s="212"/>
      <c r="X15" s="212"/>
      <c r="Y15" s="212"/>
      <c r="Z15" s="212"/>
      <c r="AA15" s="212"/>
      <c r="AB15" s="212"/>
      <c r="AC15" s="212"/>
      <c r="AD15" s="212"/>
      <c r="AE15" s="212"/>
      <c r="AF15" s="212"/>
      <c r="AG15" s="212"/>
      <c r="AH15" s="212"/>
      <c r="AI15" s="201"/>
      <c r="AJ15" s="201"/>
      <c r="AK15" s="201"/>
      <c r="AL15" s="201"/>
    </row>
    <row r="16" spans="1:38" s="15" customFormat="1" ht="38.4" customHeight="1">
      <c r="A16" s="222"/>
      <c r="B16" s="212"/>
      <c r="C16" s="212"/>
      <c r="D16" s="212"/>
      <c r="E16" s="212"/>
      <c r="F16" s="212"/>
      <c r="G16" s="212"/>
      <c r="H16" s="212"/>
      <c r="I16" s="212"/>
      <c r="J16" s="212"/>
      <c r="K16" s="212"/>
      <c r="L16" s="212"/>
      <c r="M16" s="212"/>
      <c r="N16" s="212"/>
      <c r="O16" s="212"/>
      <c r="P16" s="212"/>
      <c r="Q16" s="212"/>
      <c r="R16" s="226"/>
      <c r="S16" s="226"/>
      <c r="T16" s="226"/>
      <c r="U16" s="212"/>
      <c r="V16" s="212"/>
      <c r="W16" s="212"/>
      <c r="X16" s="212"/>
      <c r="Y16" s="212"/>
      <c r="Z16" s="212"/>
      <c r="AA16" s="212"/>
      <c r="AB16" s="212"/>
      <c r="AC16" s="212"/>
      <c r="AD16" s="212"/>
      <c r="AE16" s="212"/>
      <c r="AF16" s="212"/>
      <c r="AG16" s="212"/>
      <c r="AH16" s="212"/>
      <c r="AI16" s="201"/>
      <c r="AJ16" s="201"/>
      <c r="AK16" s="201"/>
      <c r="AL16" s="201"/>
    </row>
    <row r="17" spans="1:38" s="15" customFormat="1" ht="38.4" customHeight="1">
      <c r="A17" s="222"/>
      <c r="B17" s="212"/>
      <c r="C17" s="212"/>
      <c r="D17" s="212"/>
      <c r="E17" s="212"/>
      <c r="F17" s="212"/>
      <c r="G17" s="212"/>
      <c r="H17" s="212"/>
      <c r="I17" s="212"/>
      <c r="J17" s="212"/>
      <c r="K17" s="212"/>
      <c r="L17" s="212"/>
      <c r="M17" s="212"/>
      <c r="N17" s="212"/>
      <c r="O17" s="212"/>
      <c r="P17" s="212"/>
      <c r="Q17" s="212"/>
      <c r="R17" s="226"/>
      <c r="S17" s="226"/>
      <c r="T17" s="226"/>
      <c r="U17" s="226"/>
      <c r="V17" s="226"/>
      <c r="W17" s="226"/>
      <c r="X17" s="226"/>
      <c r="Y17" s="226"/>
      <c r="Z17" s="212"/>
      <c r="AA17" s="212"/>
      <c r="AB17" s="212"/>
      <c r="AC17" s="212"/>
      <c r="AD17" s="212"/>
      <c r="AE17" s="212"/>
      <c r="AF17" s="212"/>
      <c r="AG17" s="212"/>
      <c r="AH17" s="212"/>
      <c r="AI17" s="201"/>
      <c r="AJ17" s="201"/>
      <c r="AK17" s="201"/>
      <c r="AL17" s="201"/>
    </row>
    <row r="18" spans="1:38" s="15" customFormat="1" ht="38.4" customHeight="1">
      <c r="A18" s="22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26"/>
      <c r="AB18" s="212"/>
      <c r="AC18" s="212"/>
      <c r="AD18" s="212"/>
      <c r="AE18" s="212"/>
      <c r="AF18" s="212"/>
      <c r="AG18" s="212"/>
      <c r="AH18" s="212"/>
      <c r="AI18" s="201"/>
      <c r="AJ18" s="201"/>
      <c r="AK18" s="201"/>
      <c r="AL18" s="201"/>
    </row>
    <row r="19" spans="1:38" s="15" customFormat="1" ht="38.4" customHeight="1">
      <c r="A19" s="22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26"/>
      <c r="AD19" s="226"/>
      <c r="AE19" s="226"/>
      <c r="AF19" s="226"/>
      <c r="AG19" s="226"/>
      <c r="AH19" s="212"/>
      <c r="AI19" s="201"/>
      <c r="AJ19" s="201"/>
      <c r="AK19" s="201"/>
      <c r="AL19" s="201"/>
    </row>
    <row r="20" spans="1:38" s="15" customFormat="1" ht="38.4" customHeight="1">
      <c r="A20" s="221"/>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01"/>
      <c r="AJ20" s="201"/>
      <c r="AK20" s="201"/>
      <c r="AL20" s="201"/>
    </row>
    <row r="21" spans="1:38" s="15" customFormat="1" ht="38.4" customHeight="1">
      <c r="A21" s="221"/>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01"/>
      <c r="AJ21" s="201"/>
      <c r="AK21" s="201"/>
      <c r="AL21" s="201"/>
    </row>
    <row r="22" spans="1:38" s="15" customFormat="1" ht="38.4" customHeight="1">
      <c r="A22" s="221"/>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01"/>
      <c r="AJ22" s="201"/>
      <c r="AK22" s="201"/>
      <c r="AL22" s="201"/>
    </row>
    <row r="23" spans="1:38" s="15" customFormat="1" ht="38.4" customHeight="1">
      <c r="A23" s="22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01"/>
      <c r="AJ23" s="201"/>
      <c r="AK23" s="201"/>
      <c r="AL23" s="20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0"/>
  <pageMargins left="0.7" right="0.7" top="0.75" bottom="0.75" header="0.3" footer="0.3"/>
  <pageSetup paperSize="9" scale="71" firstPageNumber="26" fitToHeight="0"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49"/>
  <sheetViews>
    <sheetView view="pageBreakPreview" topLeftCell="A18" zoomScale="80" zoomScaleNormal="100" zoomScaleSheetLayoutView="80" workbookViewId="0">
      <selection activeCell="A43" sqref="A43:B44"/>
    </sheetView>
  </sheetViews>
  <sheetFormatPr defaultRowHeight="13.2"/>
  <cols>
    <col min="1" max="1" width="3.59765625" style="17" customWidth="1"/>
    <col min="2" max="2" width="32" style="17" customWidth="1"/>
    <col min="3" max="8" width="20.59765625" style="17" customWidth="1"/>
    <col min="9" max="10" width="1.59765625" style="17" hidden="1" customWidth="1"/>
    <col min="11" max="12" width="8.59765625" style="17" hidden="1" customWidth="1"/>
    <col min="13" max="13" width="1.59765625" style="17" hidden="1" customWidth="1"/>
    <col min="14" max="15" width="8.8984375" style="17" hidden="1" customWidth="1"/>
    <col min="16" max="16" width="1.59765625" style="17" hidden="1" customWidth="1"/>
    <col min="17" max="18" width="8.8984375" style="17" hidden="1" customWidth="1"/>
    <col min="19" max="19" width="1.59765625" style="17" hidden="1" customWidth="1"/>
    <col min="20" max="21" width="8.8984375" style="17" hidden="1" customWidth="1"/>
    <col min="22" max="22" width="1.59765625" style="17" hidden="1" customWidth="1"/>
    <col min="23" max="24" width="8.8984375" style="17" hidden="1" customWidth="1"/>
    <col min="25" max="25" width="1.59765625" style="17" hidden="1" customWidth="1"/>
    <col min="26" max="27" width="8.8984375" style="17" hidden="1" customWidth="1"/>
    <col min="28" max="28" width="1.59765625" style="17" hidden="1" customWidth="1"/>
    <col min="29" max="30" width="8.8984375" style="17" hidden="1" customWidth="1"/>
    <col min="31" max="31" width="1.59765625" style="17" hidden="1" customWidth="1"/>
    <col min="32" max="33" width="0" style="17" hidden="1" customWidth="1"/>
    <col min="34" max="256" width="9" style="17"/>
    <col min="257" max="257" width="3.59765625" style="17" customWidth="1"/>
    <col min="258" max="258" width="28.8984375" style="17" customWidth="1"/>
    <col min="259" max="264" width="20.59765625" style="17" customWidth="1"/>
    <col min="265" max="266" width="1.59765625" style="17" customWidth="1"/>
    <col min="267" max="268" width="8.59765625" style="17" customWidth="1"/>
    <col min="269" max="269" width="1.59765625" style="17" customWidth="1"/>
    <col min="270" max="271" width="9" style="17"/>
    <col min="272" max="272" width="1.59765625" style="17" customWidth="1"/>
    <col min="273" max="274" width="9" style="17"/>
    <col min="275" max="275" width="1.59765625" style="17" customWidth="1"/>
    <col min="276" max="277" width="9" style="17"/>
    <col min="278" max="278" width="1.59765625" style="17" customWidth="1"/>
    <col min="279" max="280" width="9" style="17"/>
    <col min="281" max="281" width="1.59765625" style="17" customWidth="1"/>
    <col min="282" max="283" width="9" style="17"/>
    <col min="284" max="284" width="1.59765625" style="17" customWidth="1"/>
    <col min="285" max="286" width="9" style="17"/>
    <col min="287" max="287" width="1.59765625" style="17" customWidth="1"/>
    <col min="288" max="512" width="9" style="17"/>
    <col min="513" max="513" width="3.59765625" style="17" customWidth="1"/>
    <col min="514" max="514" width="28.8984375" style="17" customWidth="1"/>
    <col min="515" max="520" width="20.59765625" style="17" customWidth="1"/>
    <col min="521" max="522" width="1.59765625" style="17" customWidth="1"/>
    <col min="523" max="524" width="8.59765625" style="17" customWidth="1"/>
    <col min="525" max="525" width="1.59765625" style="17" customWidth="1"/>
    <col min="526" max="527" width="9" style="17"/>
    <col min="528" max="528" width="1.59765625" style="17" customWidth="1"/>
    <col min="529" max="530" width="9" style="17"/>
    <col min="531" max="531" width="1.59765625" style="17" customWidth="1"/>
    <col min="532" max="533" width="9" style="17"/>
    <col min="534" max="534" width="1.59765625" style="17" customWidth="1"/>
    <col min="535" max="536" width="9" style="17"/>
    <col min="537" max="537" width="1.59765625" style="17" customWidth="1"/>
    <col min="538" max="539" width="9" style="17"/>
    <col min="540" max="540" width="1.59765625" style="17" customWidth="1"/>
    <col min="541" max="542" width="9" style="17"/>
    <col min="543" max="543" width="1.59765625" style="17" customWidth="1"/>
    <col min="544" max="768" width="9" style="17"/>
    <col min="769" max="769" width="3.59765625" style="17" customWidth="1"/>
    <col min="770" max="770" width="28.8984375" style="17" customWidth="1"/>
    <col min="771" max="776" width="20.59765625" style="17" customWidth="1"/>
    <col min="777" max="778" width="1.59765625" style="17" customWidth="1"/>
    <col min="779" max="780" width="8.59765625" style="17" customWidth="1"/>
    <col min="781" max="781" width="1.59765625" style="17" customWidth="1"/>
    <col min="782" max="783" width="9" style="17"/>
    <col min="784" max="784" width="1.59765625" style="17" customWidth="1"/>
    <col min="785" max="786" width="9" style="17"/>
    <col min="787" max="787" width="1.59765625" style="17" customWidth="1"/>
    <col min="788" max="789" width="9" style="17"/>
    <col min="790" max="790" width="1.59765625" style="17" customWidth="1"/>
    <col min="791" max="792" width="9" style="17"/>
    <col min="793" max="793" width="1.59765625" style="17" customWidth="1"/>
    <col min="794" max="795" width="9" style="17"/>
    <col min="796" max="796" width="1.59765625" style="17" customWidth="1"/>
    <col min="797" max="798" width="9" style="17"/>
    <col min="799" max="799" width="1.59765625" style="17" customWidth="1"/>
    <col min="800" max="1024" width="9" style="17"/>
    <col min="1025" max="1025" width="3.59765625" style="17" customWidth="1"/>
    <col min="1026" max="1026" width="28.8984375" style="17" customWidth="1"/>
    <col min="1027" max="1032" width="20.59765625" style="17" customWidth="1"/>
    <col min="1033" max="1034" width="1.59765625" style="17" customWidth="1"/>
    <col min="1035" max="1036" width="8.59765625" style="17" customWidth="1"/>
    <col min="1037" max="1037" width="1.59765625" style="17" customWidth="1"/>
    <col min="1038" max="1039" width="9" style="17"/>
    <col min="1040" max="1040" width="1.59765625" style="17" customWidth="1"/>
    <col min="1041" max="1042" width="9" style="17"/>
    <col min="1043" max="1043" width="1.59765625" style="17" customWidth="1"/>
    <col min="1044" max="1045" width="9" style="17"/>
    <col min="1046" max="1046" width="1.59765625" style="17" customWidth="1"/>
    <col min="1047" max="1048" width="9" style="17"/>
    <col min="1049" max="1049" width="1.59765625" style="17" customWidth="1"/>
    <col min="1050" max="1051" width="9" style="17"/>
    <col min="1052" max="1052" width="1.59765625" style="17" customWidth="1"/>
    <col min="1053" max="1054" width="9" style="17"/>
    <col min="1055" max="1055" width="1.59765625" style="17" customWidth="1"/>
    <col min="1056" max="1280" width="9" style="17"/>
    <col min="1281" max="1281" width="3.59765625" style="17" customWidth="1"/>
    <col min="1282" max="1282" width="28.8984375" style="17" customWidth="1"/>
    <col min="1283" max="1288" width="20.59765625" style="17" customWidth="1"/>
    <col min="1289" max="1290" width="1.59765625" style="17" customWidth="1"/>
    <col min="1291" max="1292" width="8.59765625" style="17" customWidth="1"/>
    <col min="1293" max="1293" width="1.59765625" style="17" customWidth="1"/>
    <col min="1294" max="1295" width="9" style="17"/>
    <col min="1296" max="1296" width="1.59765625" style="17" customWidth="1"/>
    <col min="1297" max="1298" width="9" style="17"/>
    <col min="1299" max="1299" width="1.59765625" style="17" customWidth="1"/>
    <col min="1300" max="1301" width="9" style="17"/>
    <col min="1302" max="1302" width="1.59765625" style="17" customWidth="1"/>
    <col min="1303" max="1304" width="9" style="17"/>
    <col min="1305" max="1305" width="1.59765625" style="17" customWidth="1"/>
    <col min="1306" max="1307" width="9" style="17"/>
    <col min="1308" max="1308" width="1.59765625" style="17" customWidth="1"/>
    <col min="1309" max="1310" width="9" style="17"/>
    <col min="1311" max="1311" width="1.59765625" style="17" customWidth="1"/>
    <col min="1312" max="1536" width="9" style="17"/>
    <col min="1537" max="1537" width="3.59765625" style="17" customWidth="1"/>
    <col min="1538" max="1538" width="28.8984375" style="17" customWidth="1"/>
    <col min="1539" max="1544" width="20.59765625" style="17" customWidth="1"/>
    <col min="1545" max="1546" width="1.59765625" style="17" customWidth="1"/>
    <col min="1547" max="1548" width="8.59765625" style="17" customWidth="1"/>
    <col min="1549" max="1549" width="1.59765625" style="17" customWidth="1"/>
    <col min="1550" max="1551" width="9" style="17"/>
    <col min="1552" max="1552" width="1.59765625" style="17" customWidth="1"/>
    <col min="1553" max="1554" width="9" style="17"/>
    <col min="1555" max="1555" width="1.59765625" style="17" customWidth="1"/>
    <col min="1556" max="1557" width="9" style="17"/>
    <col min="1558" max="1558" width="1.59765625" style="17" customWidth="1"/>
    <col min="1559" max="1560" width="9" style="17"/>
    <col min="1561" max="1561" width="1.59765625" style="17" customWidth="1"/>
    <col min="1562" max="1563" width="9" style="17"/>
    <col min="1564" max="1564" width="1.59765625" style="17" customWidth="1"/>
    <col min="1565" max="1566" width="9" style="17"/>
    <col min="1567" max="1567" width="1.59765625" style="17" customWidth="1"/>
    <col min="1568" max="1792" width="9" style="17"/>
    <col min="1793" max="1793" width="3.59765625" style="17" customWidth="1"/>
    <col min="1794" max="1794" width="28.8984375" style="17" customWidth="1"/>
    <col min="1795" max="1800" width="20.59765625" style="17" customWidth="1"/>
    <col min="1801" max="1802" width="1.59765625" style="17" customWidth="1"/>
    <col min="1803" max="1804" width="8.59765625" style="17" customWidth="1"/>
    <col min="1805" max="1805" width="1.59765625" style="17" customWidth="1"/>
    <col min="1806" max="1807" width="9" style="17"/>
    <col min="1808" max="1808" width="1.59765625" style="17" customWidth="1"/>
    <col min="1809" max="1810" width="9" style="17"/>
    <col min="1811" max="1811" width="1.59765625" style="17" customWidth="1"/>
    <col min="1812" max="1813" width="9" style="17"/>
    <col min="1814" max="1814" width="1.59765625" style="17" customWidth="1"/>
    <col min="1815" max="1816" width="9" style="17"/>
    <col min="1817" max="1817" width="1.59765625" style="17" customWidth="1"/>
    <col min="1818" max="1819" width="9" style="17"/>
    <col min="1820" max="1820" width="1.59765625" style="17" customWidth="1"/>
    <col min="1821" max="1822" width="9" style="17"/>
    <col min="1823" max="1823" width="1.59765625" style="17" customWidth="1"/>
    <col min="1824" max="2048" width="9" style="17"/>
    <col min="2049" max="2049" width="3.59765625" style="17" customWidth="1"/>
    <col min="2050" max="2050" width="28.8984375" style="17" customWidth="1"/>
    <col min="2051" max="2056" width="20.59765625" style="17" customWidth="1"/>
    <col min="2057" max="2058" width="1.59765625" style="17" customWidth="1"/>
    <col min="2059" max="2060" width="8.59765625" style="17" customWidth="1"/>
    <col min="2061" max="2061" width="1.59765625" style="17" customWidth="1"/>
    <col min="2062" max="2063" width="9" style="17"/>
    <col min="2064" max="2064" width="1.59765625" style="17" customWidth="1"/>
    <col min="2065" max="2066" width="9" style="17"/>
    <col min="2067" max="2067" width="1.59765625" style="17" customWidth="1"/>
    <col min="2068" max="2069" width="9" style="17"/>
    <col min="2070" max="2070" width="1.59765625" style="17" customWidth="1"/>
    <col min="2071" max="2072" width="9" style="17"/>
    <col min="2073" max="2073" width="1.59765625" style="17" customWidth="1"/>
    <col min="2074" max="2075" width="9" style="17"/>
    <col min="2076" max="2076" width="1.59765625" style="17" customWidth="1"/>
    <col min="2077" max="2078" width="9" style="17"/>
    <col min="2079" max="2079" width="1.59765625" style="17" customWidth="1"/>
    <col min="2080" max="2304" width="9" style="17"/>
    <col min="2305" max="2305" width="3.59765625" style="17" customWidth="1"/>
    <col min="2306" max="2306" width="28.8984375" style="17" customWidth="1"/>
    <col min="2307" max="2312" width="20.59765625" style="17" customWidth="1"/>
    <col min="2313" max="2314" width="1.59765625" style="17" customWidth="1"/>
    <col min="2315" max="2316" width="8.59765625" style="17" customWidth="1"/>
    <col min="2317" max="2317" width="1.59765625" style="17" customWidth="1"/>
    <col min="2318" max="2319" width="9" style="17"/>
    <col min="2320" max="2320" width="1.59765625" style="17" customWidth="1"/>
    <col min="2321" max="2322" width="9" style="17"/>
    <col min="2323" max="2323" width="1.59765625" style="17" customWidth="1"/>
    <col min="2324" max="2325" width="9" style="17"/>
    <col min="2326" max="2326" width="1.59765625" style="17" customWidth="1"/>
    <col min="2327" max="2328" width="9" style="17"/>
    <col min="2329" max="2329" width="1.59765625" style="17" customWidth="1"/>
    <col min="2330" max="2331" width="9" style="17"/>
    <col min="2332" max="2332" width="1.59765625" style="17" customWidth="1"/>
    <col min="2333" max="2334" width="9" style="17"/>
    <col min="2335" max="2335" width="1.59765625" style="17" customWidth="1"/>
    <col min="2336" max="2560" width="9" style="17"/>
    <col min="2561" max="2561" width="3.59765625" style="17" customWidth="1"/>
    <col min="2562" max="2562" width="28.8984375" style="17" customWidth="1"/>
    <col min="2563" max="2568" width="20.59765625" style="17" customWidth="1"/>
    <col min="2569" max="2570" width="1.59765625" style="17" customWidth="1"/>
    <col min="2571" max="2572" width="8.59765625" style="17" customWidth="1"/>
    <col min="2573" max="2573" width="1.59765625" style="17" customWidth="1"/>
    <col min="2574" max="2575" width="9" style="17"/>
    <col min="2576" max="2576" width="1.59765625" style="17" customWidth="1"/>
    <col min="2577" max="2578" width="9" style="17"/>
    <col min="2579" max="2579" width="1.59765625" style="17" customWidth="1"/>
    <col min="2580" max="2581" width="9" style="17"/>
    <col min="2582" max="2582" width="1.59765625" style="17" customWidth="1"/>
    <col min="2583" max="2584" width="9" style="17"/>
    <col min="2585" max="2585" width="1.59765625" style="17" customWidth="1"/>
    <col min="2586" max="2587" width="9" style="17"/>
    <col min="2588" max="2588" width="1.59765625" style="17" customWidth="1"/>
    <col min="2589" max="2590" width="9" style="17"/>
    <col min="2591" max="2591" width="1.59765625" style="17" customWidth="1"/>
    <col min="2592" max="2816" width="9" style="17"/>
    <col min="2817" max="2817" width="3.59765625" style="17" customWidth="1"/>
    <col min="2818" max="2818" width="28.8984375" style="17" customWidth="1"/>
    <col min="2819" max="2824" width="20.59765625" style="17" customWidth="1"/>
    <col min="2825" max="2826" width="1.59765625" style="17" customWidth="1"/>
    <col min="2827" max="2828" width="8.59765625" style="17" customWidth="1"/>
    <col min="2829" max="2829" width="1.59765625" style="17" customWidth="1"/>
    <col min="2830" max="2831" width="9" style="17"/>
    <col min="2832" max="2832" width="1.59765625" style="17" customWidth="1"/>
    <col min="2833" max="2834" width="9" style="17"/>
    <col min="2835" max="2835" width="1.59765625" style="17" customWidth="1"/>
    <col min="2836" max="2837" width="9" style="17"/>
    <col min="2838" max="2838" width="1.59765625" style="17" customWidth="1"/>
    <col min="2839" max="2840" width="9" style="17"/>
    <col min="2841" max="2841" width="1.59765625" style="17" customWidth="1"/>
    <col min="2842" max="2843" width="9" style="17"/>
    <col min="2844" max="2844" width="1.59765625" style="17" customWidth="1"/>
    <col min="2845" max="2846" width="9" style="17"/>
    <col min="2847" max="2847" width="1.59765625" style="17" customWidth="1"/>
    <col min="2848" max="3072" width="9" style="17"/>
    <col min="3073" max="3073" width="3.59765625" style="17" customWidth="1"/>
    <col min="3074" max="3074" width="28.8984375" style="17" customWidth="1"/>
    <col min="3075" max="3080" width="20.59765625" style="17" customWidth="1"/>
    <col min="3081" max="3082" width="1.59765625" style="17" customWidth="1"/>
    <col min="3083" max="3084" width="8.59765625" style="17" customWidth="1"/>
    <col min="3085" max="3085" width="1.59765625" style="17" customWidth="1"/>
    <col min="3086" max="3087" width="9" style="17"/>
    <col min="3088" max="3088" width="1.59765625" style="17" customWidth="1"/>
    <col min="3089" max="3090" width="9" style="17"/>
    <col min="3091" max="3091" width="1.59765625" style="17" customWidth="1"/>
    <col min="3092" max="3093" width="9" style="17"/>
    <col min="3094" max="3094" width="1.59765625" style="17" customWidth="1"/>
    <col min="3095" max="3096" width="9" style="17"/>
    <col min="3097" max="3097" width="1.59765625" style="17" customWidth="1"/>
    <col min="3098" max="3099" width="9" style="17"/>
    <col min="3100" max="3100" width="1.59765625" style="17" customWidth="1"/>
    <col min="3101" max="3102" width="9" style="17"/>
    <col min="3103" max="3103" width="1.59765625" style="17" customWidth="1"/>
    <col min="3104" max="3328" width="9" style="17"/>
    <col min="3329" max="3329" width="3.59765625" style="17" customWidth="1"/>
    <col min="3330" max="3330" width="28.8984375" style="17" customWidth="1"/>
    <col min="3331" max="3336" width="20.59765625" style="17" customWidth="1"/>
    <col min="3337" max="3338" width="1.59765625" style="17" customWidth="1"/>
    <col min="3339" max="3340" width="8.59765625" style="17" customWidth="1"/>
    <col min="3341" max="3341" width="1.59765625" style="17" customWidth="1"/>
    <col min="3342" max="3343" width="9" style="17"/>
    <col min="3344" max="3344" width="1.59765625" style="17" customWidth="1"/>
    <col min="3345" max="3346" width="9" style="17"/>
    <col min="3347" max="3347" width="1.59765625" style="17" customWidth="1"/>
    <col min="3348" max="3349" width="9" style="17"/>
    <col min="3350" max="3350" width="1.59765625" style="17" customWidth="1"/>
    <col min="3351" max="3352" width="9" style="17"/>
    <col min="3353" max="3353" width="1.59765625" style="17" customWidth="1"/>
    <col min="3354" max="3355" width="9" style="17"/>
    <col min="3356" max="3356" width="1.59765625" style="17" customWidth="1"/>
    <col min="3357" max="3358" width="9" style="17"/>
    <col min="3359" max="3359" width="1.59765625" style="17" customWidth="1"/>
    <col min="3360" max="3584" width="9" style="17"/>
    <col min="3585" max="3585" width="3.59765625" style="17" customWidth="1"/>
    <col min="3586" max="3586" width="28.8984375" style="17" customWidth="1"/>
    <col min="3587" max="3592" width="20.59765625" style="17" customWidth="1"/>
    <col min="3593" max="3594" width="1.59765625" style="17" customWidth="1"/>
    <col min="3595" max="3596" width="8.59765625" style="17" customWidth="1"/>
    <col min="3597" max="3597" width="1.59765625" style="17" customWidth="1"/>
    <col min="3598" max="3599" width="9" style="17"/>
    <col min="3600" max="3600" width="1.59765625" style="17" customWidth="1"/>
    <col min="3601" max="3602" width="9" style="17"/>
    <col min="3603" max="3603" width="1.59765625" style="17" customWidth="1"/>
    <col min="3604" max="3605" width="9" style="17"/>
    <col min="3606" max="3606" width="1.59765625" style="17" customWidth="1"/>
    <col min="3607" max="3608" width="9" style="17"/>
    <col min="3609" max="3609" width="1.59765625" style="17" customWidth="1"/>
    <col min="3610" max="3611" width="9" style="17"/>
    <col min="3612" max="3612" width="1.59765625" style="17" customWidth="1"/>
    <col min="3613" max="3614" width="9" style="17"/>
    <col min="3615" max="3615" width="1.59765625" style="17" customWidth="1"/>
    <col min="3616" max="3840" width="9" style="17"/>
    <col min="3841" max="3841" width="3.59765625" style="17" customWidth="1"/>
    <col min="3842" max="3842" width="28.8984375" style="17" customWidth="1"/>
    <col min="3843" max="3848" width="20.59765625" style="17" customWidth="1"/>
    <col min="3849" max="3850" width="1.59765625" style="17" customWidth="1"/>
    <col min="3851" max="3852" width="8.59765625" style="17" customWidth="1"/>
    <col min="3853" max="3853" width="1.59765625" style="17" customWidth="1"/>
    <col min="3854" max="3855" width="9" style="17"/>
    <col min="3856" max="3856" width="1.59765625" style="17" customWidth="1"/>
    <col min="3857" max="3858" width="9" style="17"/>
    <col min="3859" max="3859" width="1.59765625" style="17" customWidth="1"/>
    <col min="3860" max="3861" width="9" style="17"/>
    <col min="3862" max="3862" width="1.59765625" style="17" customWidth="1"/>
    <col min="3863" max="3864" width="9" style="17"/>
    <col min="3865" max="3865" width="1.59765625" style="17" customWidth="1"/>
    <col min="3866" max="3867" width="9" style="17"/>
    <col min="3868" max="3868" width="1.59765625" style="17" customWidth="1"/>
    <col min="3869" max="3870" width="9" style="17"/>
    <col min="3871" max="3871" width="1.59765625" style="17" customWidth="1"/>
    <col min="3872" max="4096" width="9" style="17"/>
    <col min="4097" max="4097" width="3.59765625" style="17" customWidth="1"/>
    <col min="4098" max="4098" width="28.8984375" style="17" customWidth="1"/>
    <col min="4099" max="4104" width="20.59765625" style="17" customWidth="1"/>
    <col min="4105" max="4106" width="1.59765625" style="17" customWidth="1"/>
    <col min="4107" max="4108" width="8.59765625" style="17" customWidth="1"/>
    <col min="4109" max="4109" width="1.59765625" style="17" customWidth="1"/>
    <col min="4110" max="4111" width="9" style="17"/>
    <col min="4112" max="4112" width="1.59765625" style="17" customWidth="1"/>
    <col min="4113" max="4114" width="9" style="17"/>
    <col min="4115" max="4115" width="1.59765625" style="17" customWidth="1"/>
    <col min="4116" max="4117" width="9" style="17"/>
    <col min="4118" max="4118" width="1.59765625" style="17" customWidth="1"/>
    <col min="4119" max="4120" width="9" style="17"/>
    <col min="4121" max="4121" width="1.59765625" style="17" customWidth="1"/>
    <col min="4122" max="4123" width="9" style="17"/>
    <col min="4124" max="4124" width="1.59765625" style="17" customWidth="1"/>
    <col min="4125" max="4126" width="9" style="17"/>
    <col min="4127" max="4127" width="1.59765625" style="17" customWidth="1"/>
    <col min="4128" max="4352" width="9" style="17"/>
    <col min="4353" max="4353" width="3.59765625" style="17" customWidth="1"/>
    <col min="4354" max="4354" width="28.8984375" style="17" customWidth="1"/>
    <col min="4355" max="4360" width="20.59765625" style="17" customWidth="1"/>
    <col min="4361" max="4362" width="1.59765625" style="17" customWidth="1"/>
    <col min="4363" max="4364" width="8.59765625" style="17" customWidth="1"/>
    <col min="4365" max="4365" width="1.59765625" style="17" customWidth="1"/>
    <col min="4366" max="4367" width="9" style="17"/>
    <col min="4368" max="4368" width="1.59765625" style="17" customWidth="1"/>
    <col min="4369" max="4370" width="9" style="17"/>
    <col min="4371" max="4371" width="1.59765625" style="17" customWidth="1"/>
    <col min="4372" max="4373" width="9" style="17"/>
    <col min="4374" max="4374" width="1.59765625" style="17" customWidth="1"/>
    <col min="4375" max="4376" width="9" style="17"/>
    <col min="4377" max="4377" width="1.59765625" style="17" customWidth="1"/>
    <col min="4378" max="4379" width="9" style="17"/>
    <col min="4380" max="4380" width="1.59765625" style="17" customWidth="1"/>
    <col min="4381" max="4382" width="9" style="17"/>
    <col min="4383" max="4383" width="1.59765625" style="17" customWidth="1"/>
    <col min="4384" max="4608" width="9" style="17"/>
    <col min="4609" max="4609" width="3.59765625" style="17" customWidth="1"/>
    <col min="4610" max="4610" width="28.8984375" style="17" customWidth="1"/>
    <col min="4611" max="4616" width="20.59765625" style="17" customWidth="1"/>
    <col min="4617" max="4618" width="1.59765625" style="17" customWidth="1"/>
    <col min="4619" max="4620" width="8.59765625" style="17" customWidth="1"/>
    <col min="4621" max="4621" width="1.59765625" style="17" customWidth="1"/>
    <col min="4622" max="4623" width="9" style="17"/>
    <col min="4624" max="4624" width="1.59765625" style="17" customWidth="1"/>
    <col min="4625" max="4626" width="9" style="17"/>
    <col min="4627" max="4627" width="1.59765625" style="17" customWidth="1"/>
    <col min="4628" max="4629" width="9" style="17"/>
    <col min="4630" max="4630" width="1.59765625" style="17" customWidth="1"/>
    <col min="4631" max="4632" width="9" style="17"/>
    <col min="4633" max="4633" width="1.59765625" style="17" customWidth="1"/>
    <col min="4634" max="4635" width="9" style="17"/>
    <col min="4636" max="4636" width="1.59765625" style="17" customWidth="1"/>
    <col min="4637" max="4638" width="9" style="17"/>
    <col min="4639" max="4639" width="1.59765625" style="17" customWidth="1"/>
    <col min="4640" max="4864" width="9" style="17"/>
    <col min="4865" max="4865" width="3.59765625" style="17" customWidth="1"/>
    <col min="4866" max="4866" width="28.8984375" style="17" customWidth="1"/>
    <col min="4867" max="4872" width="20.59765625" style="17" customWidth="1"/>
    <col min="4873" max="4874" width="1.59765625" style="17" customWidth="1"/>
    <col min="4875" max="4876" width="8.59765625" style="17" customWidth="1"/>
    <col min="4877" max="4877" width="1.59765625" style="17" customWidth="1"/>
    <col min="4878" max="4879" width="9" style="17"/>
    <col min="4880" max="4880" width="1.59765625" style="17" customWidth="1"/>
    <col min="4881" max="4882" width="9" style="17"/>
    <col min="4883" max="4883" width="1.59765625" style="17" customWidth="1"/>
    <col min="4884" max="4885" width="9" style="17"/>
    <col min="4886" max="4886" width="1.59765625" style="17" customWidth="1"/>
    <col min="4887" max="4888" width="9" style="17"/>
    <col min="4889" max="4889" width="1.59765625" style="17" customWidth="1"/>
    <col min="4890" max="4891" width="9" style="17"/>
    <col min="4892" max="4892" width="1.59765625" style="17" customWidth="1"/>
    <col min="4893" max="4894" width="9" style="17"/>
    <col min="4895" max="4895" width="1.59765625" style="17" customWidth="1"/>
    <col min="4896" max="5120" width="9" style="17"/>
    <col min="5121" max="5121" width="3.59765625" style="17" customWidth="1"/>
    <col min="5122" max="5122" width="28.8984375" style="17" customWidth="1"/>
    <col min="5123" max="5128" width="20.59765625" style="17" customWidth="1"/>
    <col min="5129" max="5130" width="1.59765625" style="17" customWidth="1"/>
    <col min="5131" max="5132" width="8.59765625" style="17" customWidth="1"/>
    <col min="5133" max="5133" width="1.59765625" style="17" customWidth="1"/>
    <col min="5134" max="5135" width="9" style="17"/>
    <col min="5136" max="5136" width="1.59765625" style="17" customWidth="1"/>
    <col min="5137" max="5138" width="9" style="17"/>
    <col min="5139" max="5139" width="1.59765625" style="17" customWidth="1"/>
    <col min="5140" max="5141" width="9" style="17"/>
    <col min="5142" max="5142" width="1.59765625" style="17" customWidth="1"/>
    <col min="5143" max="5144" width="9" style="17"/>
    <col min="5145" max="5145" width="1.59765625" style="17" customWidth="1"/>
    <col min="5146" max="5147" width="9" style="17"/>
    <col min="5148" max="5148" width="1.59765625" style="17" customWidth="1"/>
    <col min="5149" max="5150" width="9" style="17"/>
    <col min="5151" max="5151" width="1.59765625" style="17" customWidth="1"/>
    <col min="5152" max="5376" width="9" style="17"/>
    <col min="5377" max="5377" width="3.59765625" style="17" customWidth="1"/>
    <col min="5378" max="5378" width="28.8984375" style="17" customWidth="1"/>
    <col min="5379" max="5384" width="20.59765625" style="17" customWidth="1"/>
    <col min="5385" max="5386" width="1.59765625" style="17" customWidth="1"/>
    <col min="5387" max="5388" width="8.59765625" style="17" customWidth="1"/>
    <col min="5389" max="5389" width="1.59765625" style="17" customWidth="1"/>
    <col min="5390" max="5391" width="9" style="17"/>
    <col min="5392" max="5392" width="1.59765625" style="17" customWidth="1"/>
    <col min="5393" max="5394" width="9" style="17"/>
    <col min="5395" max="5395" width="1.59765625" style="17" customWidth="1"/>
    <col min="5396" max="5397" width="9" style="17"/>
    <col min="5398" max="5398" width="1.59765625" style="17" customWidth="1"/>
    <col min="5399" max="5400" width="9" style="17"/>
    <col min="5401" max="5401" width="1.59765625" style="17" customWidth="1"/>
    <col min="5402" max="5403" width="9" style="17"/>
    <col min="5404" max="5404" width="1.59765625" style="17" customWidth="1"/>
    <col min="5405" max="5406" width="9" style="17"/>
    <col min="5407" max="5407" width="1.59765625" style="17" customWidth="1"/>
    <col min="5408" max="5632" width="9" style="17"/>
    <col min="5633" max="5633" width="3.59765625" style="17" customWidth="1"/>
    <col min="5634" max="5634" width="28.8984375" style="17" customWidth="1"/>
    <col min="5635" max="5640" width="20.59765625" style="17" customWidth="1"/>
    <col min="5641" max="5642" width="1.59765625" style="17" customWidth="1"/>
    <col min="5643" max="5644" width="8.59765625" style="17" customWidth="1"/>
    <col min="5645" max="5645" width="1.59765625" style="17" customWidth="1"/>
    <col min="5646" max="5647" width="9" style="17"/>
    <col min="5648" max="5648" width="1.59765625" style="17" customWidth="1"/>
    <col min="5649" max="5650" width="9" style="17"/>
    <col min="5651" max="5651" width="1.59765625" style="17" customWidth="1"/>
    <col min="5652" max="5653" width="9" style="17"/>
    <col min="5654" max="5654" width="1.59765625" style="17" customWidth="1"/>
    <col min="5655" max="5656" width="9" style="17"/>
    <col min="5657" max="5657" width="1.59765625" style="17" customWidth="1"/>
    <col min="5658" max="5659" width="9" style="17"/>
    <col min="5660" max="5660" width="1.59765625" style="17" customWidth="1"/>
    <col min="5661" max="5662" width="9" style="17"/>
    <col min="5663" max="5663" width="1.59765625" style="17" customWidth="1"/>
    <col min="5664" max="5888" width="9" style="17"/>
    <col min="5889" max="5889" width="3.59765625" style="17" customWidth="1"/>
    <col min="5890" max="5890" width="28.8984375" style="17" customWidth="1"/>
    <col min="5891" max="5896" width="20.59765625" style="17" customWidth="1"/>
    <col min="5897" max="5898" width="1.59765625" style="17" customWidth="1"/>
    <col min="5899" max="5900" width="8.59765625" style="17" customWidth="1"/>
    <col min="5901" max="5901" width="1.59765625" style="17" customWidth="1"/>
    <col min="5902" max="5903" width="9" style="17"/>
    <col min="5904" max="5904" width="1.59765625" style="17" customWidth="1"/>
    <col min="5905" max="5906" width="9" style="17"/>
    <col min="5907" max="5907" width="1.59765625" style="17" customWidth="1"/>
    <col min="5908" max="5909" width="9" style="17"/>
    <col min="5910" max="5910" width="1.59765625" style="17" customWidth="1"/>
    <col min="5911" max="5912" width="9" style="17"/>
    <col min="5913" max="5913" width="1.59765625" style="17" customWidth="1"/>
    <col min="5914" max="5915" width="9" style="17"/>
    <col min="5916" max="5916" width="1.59765625" style="17" customWidth="1"/>
    <col min="5917" max="5918" width="9" style="17"/>
    <col min="5919" max="5919" width="1.59765625" style="17" customWidth="1"/>
    <col min="5920" max="6144" width="9" style="17"/>
    <col min="6145" max="6145" width="3.59765625" style="17" customWidth="1"/>
    <col min="6146" max="6146" width="28.8984375" style="17" customWidth="1"/>
    <col min="6147" max="6152" width="20.59765625" style="17" customWidth="1"/>
    <col min="6153" max="6154" width="1.59765625" style="17" customWidth="1"/>
    <col min="6155" max="6156" width="8.59765625" style="17" customWidth="1"/>
    <col min="6157" max="6157" width="1.59765625" style="17" customWidth="1"/>
    <col min="6158" max="6159" width="9" style="17"/>
    <col min="6160" max="6160" width="1.59765625" style="17" customWidth="1"/>
    <col min="6161" max="6162" width="9" style="17"/>
    <col min="6163" max="6163" width="1.59765625" style="17" customWidth="1"/>
    <col min="6164" max="6165" width="9" style="17"/>
    <col min="6166" max="6166" width="1.59765625" style="17" customWidth="1"/>
    <col min="6167" max="6168" width="9" style="17"/>
    <col min="6169" max="6169" width="1.59765625" style="17" customWidth="1"/>
    <col min="6170" max="6171" width="9" style="17"/>
    <col min="6172" max="6172" width="1.59765625" style="17" customWidth="1"/>
    <col min="6173" max="6174" width="9" style="17"/>
    <col min="6175" max="6175" width="1.59765625" style="17" customWidth="1"/>
    <col min="6176" max="6400" width="9" style="17"/>
    <col min="6401" max="6401" width="3.59765625" style="17" customWidth="1"/>
    <col min="6402" max="6402" width="28.8984375" style="17" customWidth="1"/>
    <col min="6403" max="6408" width="20.59765625" style="17" customWidth="1"/>
    <col min="6409" max="6410" width="1.59765625" style="17" customWidth="1"/>
    <col min="6411" max="6412" width="8.59765625" style="17" customWidth="1"/>
    <col min="6413" max="6413" width="1.59765625" style="17" customWidth="1"/>
    <col min="6414" max="6415" width="9" style="17"/>
    <col min="6416" max="6416" width="1.59765625" style="17" customWidth="1"/>
    <col min="6417" max="6418" width="9" style="17"/>
    <col min="6419" max="6419" width="1.59765625" style="17" customWidth="1"/>
    <col min="6420" max="6421" width="9" style="17"/>
    <col min="6422" max="6422" width="1.59765625" style="17" customWidth="1"/>
    <col min="6423" max="6424" width="9" style="17"/>
    <col min="6425" max="6425" width="1.59765625" style="17" customWidth="1"/>
    <col min="6426" max="6427" width="9" style="17"/>
    <col min="6428" max="6428" width="1.59765625" style="17" customWidth="1"/>
    <col min="6429" max="6430" width="9" style="17"/>
    <col min="6431" max="6431" width="1.59765625" style="17" customWidth="1"/>
    <col min="6432" max="6656" width="9" style="17"/>
    <col min="6657" max="6657" width="3.59765625" style="17" customWidth="1"/>
    <col min="6658" max="6658" width="28.8984375" style="17" customWidth="1"/>
    <col min="6659" max="6664" width="20.59765625" style="17" customWidth="1"/>
    <col min="6665" max="6666" width="1.59765625" style="17" customWidth="1"/>
    <col min="6667" max="6668" width="8.59765625" style="17" customWidth="1"/>
    <col min="6669" max="6669" width="1.59765625" style="17" customWidth="1"/>
    <col min="6670" max="6671" width="9" style="17"/>
    <col min="6672" max="6672" width="1.59765625" style="17" customWidth="1"/>
    <col min="6673" max="6674" width="9" style="17"/>
    <col min="6675" max="6675" width="1.59765625" style="17" customWidth="1"/>
    <col min="6676" max="6677" width="9" style="17"/>
    <col min="6678" max="6678" width="1.59765625" style="17" customWidth="1"/>
    <col min="6679" max="6680" width="9" style="17"/>
    <col min="6681" max="6681" width="1.59765625" style="17" customWidth="1"/>
    <col min="6682" max="6683" width="9" style="17"/>
    <col min="6684" max="6684" width="1.59765625" style="17" customWidth="1"/>
    <col min="6685" max="6686" width="9" style="17"/>
    <col min="6687" max="6687" width="1.59765625" style="17" customWidth="1"/>
    <col min="6688" max="6912" width="9" style="17"/>
    <col min="6913" max="6913" width="3.59765625" style="17" customWidth="1"/>
    <col min="6914" max="6914" width="28.8984375" style="17" customWidth="1"/>
    <col min="6915" max="6920" width="20.59765625" style="17" customWidth="1"/>
    <col min="6921" max="6922" width="1.59765625" style="17" customWidth="1"/>
    <col min="6923" max="6924" width="8.59765625" style="17" customWidth="1"/>
    <col min="6925" max="6925" width="1.59765625" style="17" customWidth="1"/>
    <col min="6926" max="6927" width="9" style="17"/>
    <col min="6928" max="6928" width="1.59765625" style="17" customWidth="1"/>
    <col min="6929" max="6930" width="9" style="17"/>
    <col min="6931" max="6931" width="1.59765625" style="17" customWidth="1"/>
    <col min="6932" max="6933" width="9" style="17"/>
    <col min="6934" max="6934" width="1.59765625" style="17" customWidth="1"/>
    <col min="6935" max="6936" width="9" style="17"/>
    <col min="6937" max="6937" width="1.59765625" style="17" customWidth="1"/>
    <col min="6938" max="6939" width="9" style="17"/>
    <col min="6940" max="6940" width="1.59765625" style="17" customWidth="1"/>
    <col min="6941" max="6942" width="9" style="17"/>
    <col min="6943" max="6943" width="1.59765625" style="17" customWidth="1"/>
    <col min="6944" max="7168" width="9" style="17"/>
    <col min="7169" max="7169" width="3.59765625" style="17" customWidth="1"/>
    <col min="7170" max="7170" width="28.8984375" style="17" customWidth="1"/>
    <col min="7171" max="7176" width="20.59765625" style="17" customWidth="1"/>
    <col min="7177" max="7178" width="1.59765625" style="17" customWidth="1"/>
    <col min="7179" max="7180" width="8.59765625" style="17" customWidth="1"/>
    <col min="7181" max="7181" width="1.59765625" style="17" customWidth="1"/>
    <col min="7182" max="7183" width="9" style="17"/>
    <col min="7184" max="7184" width="1.59765625" style="17" customWidth="1"/>
    <col min="7185" max="7186" width="9" style="17"/>
    <col min="7187" max="7187" width="1.59765625" style="17" customWidth="1"/>
    <col min="7188" max="7189" width="9" style="17"/>
    <col min="7190" max="7190" width="1.59765625" style="17" customWidth="1"/>
    <col min="7191" max="7192" width="9" style="17"/>
    <col min="7193" max="7193" width="1.59765625" style="17" customWidth="1"/>
    <col min="7194" max="7195" width="9" style="17"/>
    <col min="7196" max="7196" width="1.59765625" style="17" customWidth="1"/>
    <col min="7197" max="7198" width="9" style="17"/>
    <col min="7199" max="7199" width="1.59765625" style="17" customWidth="1"/>
    <col min="7200" max="7424" width="9" style="17"/>
    <col min="7425" max="7425" width="3.59765625" style="17" customWidth="1"/>
    <col min="7426" max="7426" width="28.8984375" style="17" customWidth="1"/>
    <col min="7427" max="7432" width="20.59765625" style="17" customWidth="1"/>
    <col min="7433" max="7434" width="1.59765625" style="17" customWidth="1"/>
    <col min="7435" max="7436" width="8.59765625" style="17" customWidth="1"/>
    <col min="7437" max="7437" width="1.59765625" style="17" customWidth="1"/>
    <col min="7438" max="7439" width="9" style="17"/>
    <col min="7440" max="7440" width="1.59765625" style="17" customWidth="1"/>
    <col min="7441" max="7442" width="9" style="17"/>
    <col min="7443" max="7443" width="1.59765625" style="17" customWidth="1"/>
    <col min="7444" max="7445" width="9" style="17"/>
    <col min="7446" max="7446" width="1.59765625" style="17" customWidth="1"/>
    <col min="7447" max="7448" width="9" style="17"/>
    <col min="7449" max="7449" width="1.59765625" style="17" customWidth="1"/>
    <col min="7450" max="7451" width="9" style="17"/>
    <col min="7452" max="7452" width="1.59765625" style="17" customWidth="1"/>
    <col min="7453" max="7454" width="9" style="17"/>
    <col min="7455" max="7455" width="1.59765625" style="17" customWidth="1"/>
    <col min="7456" max="7680" width="9" style="17"/>
    <col min="7681" max="7681" width="3.59765625" style="17" customWidth="1"/>
    <col min="7682" max="7682" width="28.8984375" style="17" customWidth="1"/>
    <col min="7683" max="7688" width="20.59765625" style="17" customWidth="1"/>
    <col min="7689" max="7690" width="1.59765625" style="17" customWidth="1"/>
    <col min="7691" max="7692" width="8.59765625" style="17" customWidth="1"/>
    <col min="7693" max="7693" width="1.59765625" style="17" customWidth="1"/>
    <col min="7694" max="7695" width="9" style="17"/>
    <col min="7696" max="7696" width="1.59765625" style="17" customWidth="1"/>
    <col min="7697" max="7698" width="9" style="17"/>
    <col min="7699" max="7699" width="1.59765625" style="17" customWidth="1"/>
    <col min="7700" max="7701" width="9" style="17"/>
    <col min="7702" max="7702" width="1.59765625" style="17" customWidth="1"/>
    <col min="7703" max="7704" width="9" style="17"/>
    <col min="7705" max="7705" width="1.59765625" style="17" customWidth="1"/>
    <col min="7706" max="7707" width="9" style="17"/>
    <col min="7708" max="7708" width="1.59765625" style="17" customWidth="1"/>
    <col min="7709" max="7710" width="9" style="17"/>
    <col min="7711" max="7711" width="1.59765625" style="17" customWidth="1"/>
    <col min="7712" max="7936" width="9" style="17"/>
    <col min="7937" max="7937" width="3.59765625" style="17" customWidth="1"/>
    <col min="7938" max="7938" width="28.8984375" style="17" customWidth="1"/>
    <col min="7939" max="7944" width="20.59765625" style="17" customWidth="1"/>
    <col min="7945" max="7946" width="1.59765625" style="17" customWidth="1"/>
    <col min="7947" max="7948" width="8.59765625" style="17" customWidth="1"/>
    <col min="7949" max="7949" width="1.59765625" style="17" customWidth="1"/>
    <col min="7950" max="7951" width="9" style="17"/>
    <col min="7952" max="7952" width="1.59765625" style="17" customWidth="1"/>
    <col min="7953" max="7954" width="9" style="17"/>
    <col min="7955" max="7955" width="1.59765625" style="17" customWidth="1"/>
    <col min="7956" max="7957" width="9" style="17"/>
    <col min="7958" max="7958" width="1.59765625" style="17" customWidth="1"/>
    <col min="7959" max="7960" width="9" style="17"/>
    <col min="7961" max="7961" width="1.59765625" style="17" customWidth="1"/>
    <col min="7962" max="7963" width="9" style="17"/>
    <col min="7964" max="7964" width="1.59765625" style="17" customWidth="1"/>
    <col min="7965" max="7966" width="9" style="17"/>
    <col min="7967" max="7967" width="1.59765625" style="17" customWidth="1"/>
    <col min="7968" max="8192" width="9" style="17"/>
    <col min="8193" max="8193" width="3.59765625" style="17" customWidth="1"/>
    <col min="8194" max="8194" width="28.8984375" style="17" customWidth="1"/>
    <col min="8195" max="8200" width="20.59765625" style="17" customWidth="1"/>
    <col min="8201" max="8202" width="1.59765625" style="17" customWidth="1"/>
    <col min="8203" max="8204" width="8.59765625" style="17" customWidth="1"/>
    <col min="8205" max="8205" width="1.59765625" style="17" customWidth="1"/>
    <col min="8206" max="8207" width="9" style="17"/>
    <col min="8208" max="8208" width="1.59765625" style="17" customWidth="1"/>
    <col min="8209" max="8210" width="9" style="17"/>
    <col min="8211" max="8211" width="1.59765625" style="17" customWidth="1"/>
    <col min="8212" max="8213" width="9" style="17"/>
    <col min="8214" max="8214" width="1.59765625" style="17" customWidth="1"/>
    <col min="8215" max="8216" width="9" style="17"/>
    <col min="8217" max="8217" width="1.59765625" style="17" customWidth="1"/>
    <col min="8218" max="8219" width="9" style="17"/>
    <col min="8220" max="8220" width="1.59765625" style="17" customWidth="1"/>
    <col min="8221" max="8222" width="9" style="17"/>
    <col min="8223" max="8223" width="1.59765625" style="17" customWidth="1"/>
    <col min="8224" max="8448" width="9" style="17"/>
    <col min="8449" max="8449" width="3.59765625" style="17" customWidth="1"/>
    <col min="8450" max="8450" width="28.8984375" style="17" customWidth="1"/>
    <col min="8451" max="8456" width="20.59765625" style="17" customWidth="1"/>
    <col min="8457" max="8458" width="1.59765625" style="17" customWidth="1"/>
    <col min="8459" max="8460" width="8.59765625" style="17" customWidth="1"/>
    <col min="8461" max="8461" width="1.59765625" style="17" customWidth="1"/>
    <col min="8462" max="8463" width="9" style="17"/>
    <col min="8464" max="8464" width="1.59765625" style="17" customWidth="1"/>
    <col min="8465" max="8466" width="9" style="17"/>
    <col min="8467" max="8467" width="1.59765625" style="17" customWidth="1"/>
    <col min="8468" max="8469" width="9" style="17"/>
    <col min="8470" max="8470" width="1.59765625" style="17" customWidth="1"/>
    <col min="8471" max="8472" width="9" style="17"/>
    <col min="8473" max="8473" width="1.59765625" style="17" customWidth="1"/>
    <col min="8474" max="8475" width="9" style="17"/>
    <col min="8476" max="8476" width="1.59765625" style="17" customWidth="1"/>
    <col min="8477" max="8478" width="9" style="17"/>
    <col min="8479" max="8479" width="1.59765625" style="17" customWidth="1"/>
    <col min="8480" max="8704" width="9" style="17"/>
    <col min="8705" max="8705" width="3.59765625" style="17" customWidth="1"/>
    <col min="8706" max="8706" width="28.8984375" style="17" customWidth="1"/>
    <col min="8707" max="8712" width="20.59765625" style="17" customWidth="1"/>
    <col min="8713" max="8714" width="1.59765625" style="17" customWidth="1"/>
    <col min="8715" max="8716" width="8.59765625" style="17" customWidth="1"/>
    <col min="8717" max="8717" width="1.59765625" style="17" customWidth="1"/>
    <col min="8718" max="8719" width="9" style="17"/>
    <col min="8720" max="8720" width="1.59765625" style="17" customWidth="1"/>
    <col min="8721" max="8722" width="9" style="17"/>
    <col min="8723" max="8723" width="1.59765625" style="17" customWidth="1"/>
    <col min="8724" max="8725" width="9" style="17"/>
    <col min="8726" max="8726" width="1.59765625" style="17" customWidth="1"/>
    <col min="8727" max="8728" width="9" style="17"/>
    <col min="8729" max="8729" width="1.59765625" style="17" customWidth="1"/>
    <col min="8730" max="8731" width="9" style="17"/>
    <col min="8732" max="8732" width="1.59765625" style="17" customWidth="1"/>
    <col min="8733" max="8734" width="9" style="17"/>
    <col min="8735" max="8735" width="1.59765625" style="17" customWidth="1"/>
    <col min="8736" max="8960" width="9" style="17"/>
    <col min="8961" max="8961" width="3.59765625" style="17" customWidth="1"/>
    <col min="8962" max="8962" width="28.8984375" style="17" customWidth="1"/>
    <col min="8963" max="8968" width="20.59765625" style="17" customWidth="1"/>
    <col min="8969" max="8970" width="1.59765625" style="17" customWidth="1"/>
    <col min="8971" max="8972" width="8.59765625" style="17" customWidth="1"/>
    <col min="8973" max="8973" width="1.59765625" style="17" customWidth="1"/>
    <col min="8974" max="8975" width="9" style="17"/>
    <col min="8976" max="8976" width="1.59765625" style="17" customWidth="1"/>
    <col min="8977" max="8978" width="9" style="17"/>
    <col min="8979" max="8979" width="1.59765625" style="17" customWidth="1"/>
    <col min="8980" max="8981" width="9" style="17"/>
    <col min="8982" max="8982" width="1.59765625" style="17" customWidth="1"/>
    <col min="8983" max="8984" width="9" style="17"/>
    <col min="8985" max="8985" width="1.59765625" style="17" customWidth="1"/>
    <col min="8986" max="8987" width="9" style="17"/>
    <col min="8988" max="8988" width="1.59765625" style="17" customWidth="1"/>
    <col min="8989" max="8990" width="9" style="17"/>
    <col min="8991" max="8991" width="1.59765625" style="17" customWidth="1"/>
    <col min="8992" max="9216" width="9" style="17"/>
    <col min="9217" max="9217" width="3.59765625" style="17" customWidth="1"/>
    <col min="9218" max="9218" width="28.8984375" style="17" customWidth="1"/>
    <col min="9219" max="9224" width="20.59765625" style="17" customWidth="1"/>
    <col min="9225" max="9226" width="1.59765625" style="17" customWidth="1"/>
    <col min="9227" max="9228" width="8.59765625" style="17" customWidth="1"/>
    <col min="9229" max="9229" width="1.59765625" style="17" customWidth="1"/>
    <col min="9230" max="9231" width="9" style="17"/>
    <col min="9232" max="9232" width="1.59765625" style="17" customWidth="1"/>
    <col min="9233" max="9234" width="9" style="17"/>
    <col min="9235" max="9235" width="1.59765625" style="17" customWidth="1"/>
    <col min="9236" max="9237" width="9" style="17"/>
    <col min="9238" max="9238" width="1.59765625" style="17" customWidth="1"/>
    <col min="9239" max="9240" width="9" style="17"/>
    <col min="9241" max="9241" width="1.59765625" style="17" customWidth="1"/>
    <col min="9242" max="9243" width="9" style="17"/>
    <col min="9244" max="9244" width="1.59765625" style="17" customWidth="1"/>
    <col min="9245" max="9246" width="9" style="17"/>
    <col min="9247" max="9247" width="1.59765625" style="17" customWidth="1"/>
    <col min="9248" max="9472" width="9" style="17"/>
    <col min="9473" max="9473" width="3.59765625" style="17" customWidth="1"/>
    <col min="9474" max="9474" width="28.8984375" style="17" customWidth="1"/>
    <col min="9475" max="9480" width="20.59765625" style="17" customWidth="1"/>
    <col min="9481" max="9482" width="1.59765625" style="17" customWidth="1"/>
    <col min="9483" max="9484" width="8.59765625" style="17" customWidth="1"/>
    <col min="9485" max="9485" width="1.59765625" style="17" customWidth="1"/>
    <col min="9486" max="9487" width="9" style="17"/>
    <col min="9488" max="9488" width="1.59765625" style="17" customWidth="1"/>
    <col min="9489" max="9490" width="9" style="17"/>
    <col min="9491" max="9491" width="1.59765625" style="17" customWidth="1"/>
    <col min="9492" max="9493" width="9" style="17"/>
    <col min="9494" max="9494" width="1.59765625" style="17" customWidth="1"/>
    <col min="9495" max="9496" width="9" style="17"/>
    <col min="9497" max="9497" width="1.59765625" style="17" customWidth="1"/>
    <col min="9498" max="9499" width="9" style="17"/>
    <col min="9500" max="9500" width="1.59765625" style="17" customWidth="1"/>
    <col min="9501" max="9502" width="9" style="17"/>
    <col min="9503" max="9503" width="1.59765625" style="17" customWidth="1"/>
    <col min="9504" max="9728" width="9" style="17"/>
    <col min="9729" max="9729" width="3.59765625" style="17" customWidth="1"/>
    <col min="9730" max="9730" width="28.8984375" style="17" customWidth="1"/>
    <col min="9731" max="9736" width="20.59765625" style="17" customWidth="1"/>
    <col min="9737" max="9738" width="1.59765625" style="17" customWidth="1"/>
    <col min="9739" max="9740" width="8.59765625" style="17" customWidth="1"/>
    <col min="9741" max="9741" width="1.59765625" style="17" customWidth="1"/>
    <col min="9742" max="9743" width="9" style="17"/>
    <col min="9744" max="9744" width="1.59765625" style="17" customWidth="1"/>
    <col min="9745" max="9746" width="9" style="17"/>
    <col min="9747" max="9747" width="1.59765625" style="17" customWidth="1"/>
    <col min="9748" max="9749" width="9" style="17"/>
    <col min="9750" max="9750" width="1.59765625" style="17" customWidth="1"/>
    <col min="9751" max="9752" width="9" style="17"/>
    <col min="9753" max="9753" width="1.59765625" style="17" customWidth="1"/>
    <col min="9754" max="9755" width="9" style="17"/>
    <col min="9756" max="9756" width="1.59765625" style="17" customWidth="1"/>
    <col min="9757" max="9758" width="9" style="17"/>
    <col min="9759" max="9759" width="1.59765625" style="17" customWidth="1"/>
    <col min="9760" max="9984" width="9" style="17"/>
    <col min="9985" max="9985" width="3.59765625" style="17" customWidth="1"/>
    <col min="9986" max="9986" width="28.8984375" style="17" customWidth="1"/>
    <col min="9987" max="9992" width="20.59765625" style="17" customWidth="1"/>
    <col min="9993" max="9994" width="1.59765625" style="17" customWidth="1"/>
    <col min="9995" max="9996" width="8.59765625" style="17" customWidth="1"/>
    <col min="9997" max="9997" width="1.59765625" style="17" customWidth="1"/>
    <col min="9998" max="9999" width="9" style="17"/>
    <col min="10000" max="10000" width="1.59765625" style="17" customWidth="1"/>
    <col min="10001" max="10002" width="9" style="17"/>
    <col min="10003" max="10003" width="1.59765625" style="17" customWidth="1"/>
    <col min="10004" max="10005" width="9" style="17"/>
    <col min="10006" max="10006" width="1.59765625" style="17" customWidth="1"/>
    <col min="10007" max="10008" width="9" style="17"/>
    <col min="10009" max="10009" width="1.59765625" style="17" customWidth="1"/>
    <col min="10010" max="10011" width="9" style="17"/>
    <col min="10012" max="10012" width="1.59765625" style="17" customWidth="1"/>
    <col min="10013" max="10014" width="9" style="17"/>
    <col min="10015" max="10015" width="1.59765625" style="17" customWidth="1"/>
    <col min="10016" max="10240" width="9" style="17"/>
    <col min="10241" max="10241" width="3.59765625" style="17" customWidth="1"/>
    <col min="10242" max="10242" width="28.8984375" style="17" customWidth="1"/>
    <col min="10243" max="10248" width="20.59765625" style="17" customWidth="1"/>
    <col min="10249" max="10250" width="1.59765625" style="17" customWidth="1"/>
    <col min="10251" max="10252" width="8.59765625" style="17" customWidth="1"/>
    <col min="10253" max="10253" width="1.59765625" style="17" customWidth="1"/>
    <col min="10254" max="10255" width="9" style="17"/>
    <col min="10256" max="10256" width="1.59765625" style="17" customWidth="1"/>
    <col min="10257" max="10258" width="9" style="17"/>
    <col min="10259" max="10259" width="1.59765625" style="17" customWidth="1"/>
    <col min="10260" max="10261" width="9" style="17"/>
    <col min="10262" max="10262" width="1.59765625" style="17" customWidth="1"/>
    <col min="10263" max="10264" width="9" style="17"/>
    <col min="10265" max="10265" width="1.59765625" style="17" customWidth="1"/>
    <col min="10266" max="10267" width="9" style="17"/>
    <col min="10268" max="10268" width="1.59765625" style="17" customWidth="1"/>
    <col min="10269" max="10270" width="9" style="17"/>
    <col min="10271" max="10271" width="1.59765625" style="17" customWidth="1"/>
    <col min="10272" max="10496" width="9" style="17"/>
    <col min="10497" max="10497" width="3.59765625" style="17" customWidth="1"/>
    <col min="10498" max="10498" width="28.8984375" style="17" customWidth="1"/>
    <col min="10499" max="10504" width="20.59765625" style="17" customWidth="1"/>
    <col min="10505" max="10506" width="1.59765625" style="17" customWidth="1"/>
    <col min="10507" max="10508" width="8.59765625" style="17" customWidth="1"/>
    <col min="10509" max="10509" width="1.59765625" style="17" customWidth="1"/>
    <col min="10510" max="10511" width="9" style="17"/>
    <col min="10512" max="10512" width="1.59765625" style="17" customWidth="1"/>
    <col min="10513" max="10514" width="9" style="17"/>
    <col min="10515" max="10515" width="1.59765625" style="17" customWidth="1"/>
    <col min="10516" max="10517" width="9" style="17"/>
    <col min="10518" max="10518" width="1.59765625" style="17" customWidth="1"/>
    <col min="10519" max="10520" width="9" style="17"/>
    <col min="10521" max="10521" width="1.59765625" style="17" customWidth="1"/>
    <col min="10522" max="10523" width="9" style="17"/>
    <col min="10524" max="10524" width="1.59765625" style="17" customWidth="1"/>
    <col min="10525" max="10526" width="9" style="17"/>
    <col min="10527" max="10527" width="1.59765625" style="17" customWidth="1"/>
    <col min="10528" max="10752" width="9" style="17"/>
    <col min="10753" max="10753" width="3.59765625" style="17" customWidth="1"/>
    <col min="10754" max="10754" width="28.8984375" style="17" customWidth="1"/>
    <col min="10755" max="10760" width="20.59765625" style="17" customWidth="1"/>
    <col min="10761" max="10762" width="1.59765625" style="17" customWidth="1"/>
    <col min="10763" max="10764" width="8.59765625" style="17" customWidth="1"/>
    <col min="10765" max="10765" width="1.59765625" style="17" customWidth="1"/>
    <col min="10766" max="10767" width="9" style="17"/>
    <col min="10768" max="10768" width="1.59765625" style="17" customWidth="1"/>
    <col min="10769" max="10770" width="9" style="17"/>
    <col min="10771" max="10771" width="1.59765625" style="17" customWidth="1"/>
    <col min="10772" max="10773" width="9" style="17"/>
    <col min="10774" max="10774" width="1.59765625" style="17" customWidth="1"/>
    <col min="10775" max="10776" width="9" style="17"/>
    <col min="10777" max="10777" width="1.59765625" style="17" customWidth="1"/>
    <col min="10778" max="10779" width="9" style="17"/>
    <col min="10780" max="10780" width="1.59765625" style="17" customWidth="1"/>
    <col min="10781" max="10782" width="9" style="17"/>
    <col min="10783" max="10783" width="1.59765625" style="17" customWidth="1"/>
    <col min="10784" max="11008" width="9" style="17"/>
    <col min="11009" max="11009" width="3.59765625" style="17" customWidth="1"/>
    <col min="11010" max="11010" width="28.8984375" style="17" customWidth="1"/>
    <col min="11011" max="11016" width="20.59765625" style="17" customWidth="1"/>
    <col min="11017" max="11018" width="1.59765625" style="17" customWidth="1"/>
    <col min="11019" max="11020" width="8.59765625" style="17" customWidth="1"/>
    <col min="11021" max="11021" width="1.59765625" style="17" customWidth="1"/>
    <col min="11022" max="11023" width="9" style="17"/>
    <col min="11024" max="11024" width="1.59765625" style="17" customWidth="1"/>
    <col min="11025" max="11026" width="9" style="17"/>
    <col min="11027" max="11027" width="1.59765625" style="17" customWidth="1"/>
    <col min="11028" max="11029" width="9" style="17"/>
    <col min="11030" max="11030" width="1.59765625" style="17" customWidth="1"/>
    <col min="11031" max="11032" width="9" style="17"/>
    <col min="11033" max="11033" width="1.59765625" style="17" customWidth="1"/>
    <col min="11034" max="11035" width="9" style="17"/>
    <col min="11036" max="11036" width="1.59765625" style="17" customWidth="1"/>
    <col min="11037" max="11038" width="9" style="17"/>
    <col min="11039" max="11039" width="1.59765625" style="17" customWidth="1"/>
    <col min="11040" max="11264" width="9" style="17"/>
    <col min="11265" max="11265" width="3.59765625" style="17" customWidth="1"/>
    <col min="11266" max="11266" width="28.8984375" style="17" customWidth="1"/>
    <col min="11267" max="11272" width="20.59765625" style="17" customWidth="1"/>
    <col min="11273" max="11274" width="1.59765625" style="17" customWidth="1"/>
    <col min="11275" max="11276" width="8.59765625" style="17" customWidth="1"/>
    <col min="11277" max="11277" width="1.59765625" style="17" customWidth="1"/>
    <col min="11278" max="11279" width="9" style="17"/>
    <col min="11280" max="11280" width="1.59765625" style="17" customWidth="1"/>
    <col min="11281" max="11282" width="9" style="17"/>
    <col min="11283" max="11283" width="1.59765625" style="17" customWidth="1"/>
    <col min="11284" max="11285" width="9" style="17"/>
    <col min="11286" max="11286" width="1.59765625" style="17" customWidth="1"/>
    <col min="11287" max="11288" width="9" style="17"/>
    <col min="11289" max="11289" width="1.59765625" style="17" customWidth="1"/>
    <col min="11290" max="11291" width="9" style="17"/>
    <col min="11292" max="11292" width="1.59765625" style="17" customWidth="1"/>
    <col min="11293" max="11294" width="9" style="17"/>
    <col min="11295" max="11295" width="1.59765625" style="17" customWidth="1"/>
    <col min="11296" max="11520" width="9" style="17"/>
    <col min="11521" max="11521" width="3.59765625" style="17" customWidth="1"/>
    <col min="11522" max="11522" width="28.8984375" style="17" customWidth="1"/>
    <col min="11523" max="11528" width="20.59765625" style="17" customWidth="1"/>
    <col min="11529" max="11530" width="1.59765625" style="17" customWidth="1"/>
    <col min="11531" max="11532" width="8.59765625" style="17" customWidth="1"/>
    <col min="11533" max="11533" width="1.59765625" style="17" customWidth="1"/>
    <col min="11534" max="11535" width="9" style="17"/>
    <col min="11536" max="11536" width="1.59765625" style="17" customWidth="1"/>
    <col min="11537" max="11538" width="9" style="17"/>
    <col min="11539" max="11539" width="1.59765625" style="17" customWidth="1"/>
    <col min="11540" max="11541" width="9" style="17"/>
    <col min="11542" max="11542" width="1.59765625" style="17" customWidth="1"/>
    <col min="11543" max="11544" width="9" style="17"/>
    <col min="11545" max="11545" width="1.59765625" style="17" customWidth="1"/>
    <col min="11546" max="11547" width="9" style="17"/>
    <col min="11548" max="11548" width="1.59765625" style="17" customWidth="1"/>
    <col min="11549" max="11550" width="9" style="17"/>
    <col min="11551" max="11551" width="1.59765625" style="17" customWidth="1"/>
    <col min="11552" max="11776" width="9" style="17"/>
    <col min="11777" max="11777" width="3.59765625" style="17" customWidth="1"/>
    <col min="11778" max="11778" width="28.8984375" style="17" customWidth="1"/>
    <col min="11779" max="11784" width="20.59765625" style="17" customWidth="1"/>
    <col min="11785" max="11786" width="1.59765625" style="17" customWidth="1"/>
    <col min="11787" max="11788" width="8.59765625" style="17" customWidth="1"/>
    <col min="11789" max="11789" width="1.59765625" style="17" customWidth="1"/>
    <col min="11790" max="11791" width="9" style="17"/>
    <col min="11792" max="11792" width="1.59765625" style="17" customWidth="1"/>
    <col min="11793" max="11794" width="9" style="17"/>
    <col min="11795" max="11795" width="1.59765625" style="17" customWidth="1"/>
    <col min="11796" max="11797" width="9" style="17"/>
    <col min="11798" max="11798" width="1.59765625" style="17" customWidth="1"/>
    <col min="11799" max="11800" width="9" style="17"/>
    <col min="11801" max="11801" width="1.59765625" style="17" customWidth="1"/>
    <col min="11802" max="11803" width="9" style="17"/>
    <col min="11804" max="11804" width="1.59765625" style="17" customWidth="1"/>
    <col min="11805" max="11806" width="9" style="17"/>
    <col min="11807" max="11807" width="1.59765625" style="17" customWidth="1"/>
    <col min="11808" max="12032" width="9" style="17"/>
    <col min="12033" max="12033" width="3.59765625" style="17" customWidth="1"/>
    <col min="12034" max="12034" width="28.8984375" style="17" customWidth="1"/>
    <col min="12035" max="12040" width="20.59765625" style="17" customWidth="1"/>
    <col min="12041" max="12042" width="1.59765625" style="17" customWidth="1"/>
    <col min="12043" max="12044" width="8.59765625" style="17" customWidth="1"/>
    <col min="12045" max="12045" width="1.59765625" style="17" customWidth="1"/>
    <col min="12046" max="12047" width="9" style="17"/>
    <col min="12048" max="12048" width="1.59765625" style="17" customWidth="1"/>
    <col min="12049" max="12050" width="9" style="17"/>
    <col min="12051" max="12051" width="1.59765625" style="17" customWidth="1"/>
    <col min="12052" max="12053" width="9" style="17"/>
    <col min="12054" max="12054" width="1.59765625" style="17" customWidth="1"/>
    <col min="12055" max="12056" width="9" style="17"/>
    <col min="12057" max="12057" width="1.59765625" style="17" customWidth="1"/>
    <col min="12058" max="12059" width="9" style="17"/>
    <col min="12060" max="12060" width="1.59765625" style="17" customWidth="1"/>
    <col min="12061" max="12062" width="9" style="17"/>
    <col min="12063" max="12063" width="1.59765625" style="17" customWidth="1"/>
    <col min="12064" max="12288" width="9" style="17"/>
    <col min="12289" max="12289" width="3.59765625" style="17" customWidth="1"/>
    <col min="12290" max="12290" width="28.8984375" style="17" customWidth="1"/>
    <col min="12291" max="12296" width="20.59765625" style="17" customWidth="1"/>
    <col min="12297" max="12298" width="1.59765625" style="17" customWidth="1"/>
    <col min="12299" max="12300" width="8.59765625" style="17" customWidth="1"/>
    <col min="12301" max="12301" width="1.59765625" style="17" customWidth="1"/>
    <col min="12302" max="12303" width="9" style="17"/>
    <col min="12304" max="12304" width="1.59765625" style="17" customWidth="1"/>
    <col min="12305" max="12306" width="9" style="17"/>
    <col min="12307" max="12307" width="1.59765625" style="17" customWidth="1"/>
    <col min="12308" max="12309" width="9" style="17"/>
    <col min="12310" max="12310" width="1.59765625" style="17" customWidth="1"/>
    <col min="12311" max="12312" width="9" style="17"/>
    <col min="12313" max="12313" width="1.59765625" style="17" customWidth="1"/>
    <col min="12314" max="12315" width="9" style="17"/>
    <col min="12316" max="12316" width="1.59765625" style="17" customWidth="1"/>
    <col min="12317" max="12318" width="9" style="17"/>
    <col min="12319" max="12319" width="1.59765625" style="17" customWidth="1"/>
    <col min="12320" max="12544" width="9" style="17"/>
    <col min="12545" max="12545" width="3.59765625" style="17" customWidth="1"/>
    <col min="12546" max="12546" width="28.8984375" style="17" customWidth="1"/>
    <col min="12547" max="12552" width="20.59765625" style="17" customWidth="1"/>
    <col min="12553" max="12554" width="1.59765625" style="17" customWidth="1"/>
    <col min="12555" max="12556" width="8.59765625" style="17" customWidth="1"/>
    <col min="12557" max="12557" width="1.59765625" style="17" customWidth="1"/>
    <col min="12558" max="12559" width="9" style="17"/>
    <col min="12560" max="12560" width="1.59765625" style="17" customWidth="1"/>
    <col min="12561" max="12562" width="9" style="17"/>
    <col min="12563" max="12563" width="1.59765625" style="17" customWidth="1"/>
    <col min="12564" max="12565" width="9" style="17"/>
    <col min="12566" max="12566" width="1.59765625" style="17" customWidth="1"/>
    <col min="12567" max="12568" width="9" style="17"/>
    <col min="12569" max="12569" width="1.59765625" style="17" customWidth="1"/>
    <col min="12570" max="12571" width="9" style="17"/>
    <col min="12572" max="12572" width="1.59765625" style="17" customWidth="1"/>
    <col min="12573" max="12574" width="9" style="17"/>
    <col min="12575" max="12575" width="1.59765625" style="17" customWidth="1"/>
    <col min="12576" max="12800" width="9" style="17"/>
    <col min="12801" max="12801" width="3.59765625" style="17" customWidth="1"/>
    <col min="12802" max="12802" width="28.8984375" style="17" customWidth="1"/>
    <col min="12803" max="12808" width="20.59765625" style="17" customWidth="1"/>
    <col min="12809" max="12810" width="1.59765625" style="17" customWidth="1"/>
    <col min="12811" max="12812" width="8.59765625" style="17" customWidth="1"/>
    <col min="12813" max="12813" width="1.59765625" style="17" customWidth="1"/>
    <col min="12814" max="12815" width="9" style="17"/>
    <col min="12816" max="12816" width="1.59765625" style="17" customWidth="1"/>
    <col min="12817" max="12818" width="9" style="17"/>
    <col min="12819" max="12819" width="1.59765625" style="17" customWidth="1"/>
    <col min="12820" max="12821" width="9" style="17"/>
    <col min="12822" max="12822" width="1.59765625" style="17" customWidth="1"/>
    <col min="12823" max="12824" width="9" style="17"/>
    <col min="12825" max="12825" width="1.59765625" style="17" customWidth="1"/>
    <col min="12826" max="12827" width="9" style="17"/>
    <col min="12828" max="12828" width="1.59765625" style="17" customWidth="1"/>
    <col min="12829" max="12830" width="9" style="17"/>
    <col min="12831" max="12831" width="1.59765625" style="17" customWidth="1"/>
    <col min="12832" max="13056" width="9" style="17"/>
    <col min="13057" max="13057" width="3.59765625" style="17" customWidth="1"/>
    <col min="13058" max="13058" width="28.8984375" style="17" customWidth="1"/>
    <col min="13059" max="13064" width="20.59765625" style="17" customWidth="1"/>
    <col min="13065" max="13066" width="1.59765625" style="17" customWidth="1"/>
    <col min="13067" max="13068" width="8.59765625" style="17" customWidth="1"/>
    <col min="13069" max="13069" width="1.59765625" style="17" customWidth="1"/>
    <col min="13070" max="13071" width="9" style="17"/>
    <col min="13072" max="13072" width="1.59765625" style="17" customWidth="1"/>
    <col min="13073" max="13074" width="9" style="17"/>
    <col min="13075" max="13075" width="1.59765625" style="17" customWidth="1"/>
    <col min="13076" max="13077" width="9" style="17"/>
    <col min="13078" max="13078" width="1.59765625" style="17" customWidth="1"/>
    <col min="13079" max="13080" width="9" style="17"/>
    <col min="13081" max="13081" width="1.59765625" style="17" customWidth="1"/>
    <col min="13082" max="13083" width="9" style="17"/>
    <col min="13084" max="13084" width="1.59765625" style="17" customWidth="1"/>
    <col min="13085" max="13086" width="9" style="17"/>
    <col min="13087" max="13087" width="1.59765625" style="17" customWidth="1"/>
    <col min="13088" max="13312" width="9" style="17"/>
    <col min="13313" max="13313" width="3.59765625" style="17" customWidth="1"/>
    <col min="13314" max="13314" width="28.8984375" style="17" customWidth="1"/>
    <col min="13315" max="13320" width="20.59765625" style="17" customWidth="1"/>
    <col min="13321" max="13322" width="1.59765625" style="17" customWidth="1"/>
    <col min="13323" max="13324" width="8.59765625" style="17" customWidth="1"/>
    <col min="13325" max="13325" width="1.59765625" style="17" customWidth="1"/>
    <col min="13326" max="13327" width="9" style="17"/>
    <col min="13328" max="13328" width="1.59765625" style="17" customWidth="1"/>
    <col min="13329" max="13330" width="9" style="17"/>
    <col min="13331" max="13331" width="1.59765625" style="17" customWidth="1"/>
    <col min="13332" max="13333" width="9" style="17"/>
    <col min="13334" max="13334" width="1.59765625" style="17" customWidth="1"/>
    <col min="13335" max="13336" width="9" style="17"/>
    <col min="13337" max="13337" width="1.59765625" style="17" customWidth="1"/>
    <col min="13338" max="13339" width="9" style="17"/>
    <col min="13340" max="13340" width="1.59765625" style="17" customWidth="1"/>
    <col min="13341" max="13342" width="9" style="17"/>
    <col min="13343" max="13343" width="1.59765625" style="17" customWidth="1"/>
    <col min="13344" max="13568" width="9" style="17"/>
    <col min="13569" max="13569" width="3.59765625" style="17" customWidth="1"/>
    <col min="13570" max="13570" width="28.8984375" style="17" customWidth="1"/>
    <col min="13571" max="13576" width="20.59765625" style="17" customWidth="1"/>
    <col min="13577" max="13578" width="1.59765625" style="17" customWidth="1"/>
    <col min="13579" max="13580" width="8.59765625" style="17" customWidth="1"/>
    <col min="13581" max="13581" width="1.59765625" style="17" customWidth="1"/>
    <col min="13582" max="13583" width="9" style="17"/>
    <col min="13584" max="13584" width="1.59765625" style="17" customWidth="1"/>
    <col min="13585" max="13586" width="9" style="17"/>
    <col min="13587" max="13587" width="1.59765625" style="17" customWidth="1"/>
    <col min="13588" max="13589" width="9" style="17"/>
    <col min="13590" max="13590" width="1.59765625" style="17" customWidth="1"/>
    <col min="13591" max="13592" width="9" style="17"/>
    <col min="13593" max="13593" width="1.59765625" style="17" customWidth="1"/>
    <col min="13594" max="13595" width="9" style="17"/>
    <col min="13596" max="13596" width="1.59765625" style="17" customWidth="1"/>
    <col min="13597" max="13598" width="9" style="17"/>
    <col min="13599" max="13599" width="1.59765625" style="17" customWidth="1"/>
    <col min="13600" max="13824" width="9" style="17"/>
    <col min="13825" max="13825" width="3.59765625" style="17" customWidth="1"/>
    <col min="13826" max="13826" width="28.8984375" style="17" customWidth="1"/>
    <col min="13827" max="13832" width="20.59765625" style="17" customWidth="1"/>
    <col min="13833" max="13834" width="1.59765625" style="17" customWidth="1"/>
    <col min="13835" max="13836" width="8.59765625" style="17" customWidth="1"/>
    <col min="13837" max="13837" width="1.59765625" style="17" customWidth="1"/>
    <col min="13838" max="13839" width="9" style="17"/>
    <col min="13840" max="13840" width="1.59765625" style="17" customWidth="1"/>
    <col min="13841" max="13842" width="9" style="17"/>
    <col min="13843" max="13843" width="1.59765625" style="17" customWidth="1"/>
    <col min="13844" max="13845" width="9" style="17"/>
    <col min="13846" max="13846" width="1.59765625" style="17" customWidth="1"/>
    <col min="13847" max="13848" width="9" style="17"/>
    <col min="13849" max="13849" width="1.59765625" style="17" customWidth="1"/>
    <col min="13850" max="13851" width="9" style="17"/>
    <col min="13852" max="13852" width="1.59765625" style="17" customWidth="1"/>
    <col min="13853" max="13854" width="9" style="17"/>
    <col min="13855" max="13855" width="1.59765625" style="17" customWidth="1"/>
    <col min="13856" max="14080" width="9" style="17"/>
    <col min="14081" max="14081" width="3.59765625" style="17" customWidth="1"/>
    <col min="14082" max="14082" width="28.8984375" style="17" customWidth="1"/>
    <col min="14083" max="14088" width="20.59765625" style="17" customWidth="1"/>
    <col min="14089" max="14090" width="1.59765625" style="17" customWidth="1"/>
    <col min="14091" max="14092" width="8.59765625" style="17" customWidth="1"/>
    <col min="14093" max="14093" width="1.59765625" style="17" customWidth="1"/>
    <col min="14094" max="14095" width="9" style="17"/>
    <col min="14096" max="14096" width="1.59765625" style="17" customWidth="1"/>
    <col min="14097" max="14098" width="9" style="17"/>
    <col min="14099" max="14099" width="1.59765625" style="17" customWidth="1"/>
    <col min="14100" max="14101" width="9" style="17"/>
    <col min="14102" max="14102" width="1.59765625" style="17" customWidth="1"/>
    <col min="14103" max="14104" width="9" style="17"/>
    <col min="14105" max="14105" width="1.59765625" style="17" customWidth="1"/>
    <col min="14106" max="14107" width="9" style="17"/>
    <col min="14108" max="14108" width="1.59765625" style="17" customWidth="1"/>
    <col min="14109" max="14110" width="9" style="17"/>
    <col min="14111" max="14111" width="1.59765625" style="17" customWidth="1"/>
    <col min="14112" max="14336" width="9" style="17"/>
    <col min="14337" max="14337" width="3.59765625" style="17" customWidth="1"/>
    <col min="14338" max="14338" width="28.8984375" style="17" customWidth="1"/>
    <col min="14339" max="14344" width="20.59765625" style="17" customWidth="1"/>
    <col min="14345" max="14346" width="1.59765625" style="17" customWidth="1"/>
    <col min="14347" max="14348" width="8.59765625" style="17" customWidth="1"/>
    <col min="14349" max="14349" width="1.59765625" style="17" customWidth="1"/>
    <col min="14350" max="14351" width="9" style="17"/>
    <col min="14352" max="14352" width="1.59765625" style="17" customWidth="1"/>
    <col min="14353" max="14354" width="9" style="17"/>
    <col min="14355" max="14355" width="1.59765625" style="17" customWidth="1"/>
    <col min="14356" max="14357" width="9" style="17"/>
    <col min="14358" max="14358" width="1.59765625" style="17" customWidth="1"/>
    <col min="14359" max="14360" width="9" style="17"/>
    <col min="14361" max="14361" width="1.59765625" style="17" customWidth="1"/>
    <col min="14362" max="14363" width="9" style="17"/>
    <col min="14364" max="14364" width="1.59765625" style="17" customWidth="1"/>
    <col min="14365" max="14366" width="9" style="17"/>
    <col min="14367" max="14367" width="1.59765625" style="17" customWidth="1"/>
    <col min="14368" max="14592" width="9" style="17"/>
    <col min="14593" max="14593" width="3.59765625" style="17" customWidth="1"/>
    <col min="14594" max="14594" width="28.8984375" style="17" customWidth="1"/>
    <col min="14595" max="14600" width="20.59765625" style="17" customWidth="1"/>
    <col min="14601" max="14602" width="1.59765625" style="17" customWidth="1"/>
    <col min="14603" max="14604" width="8.59765625" style="17" customWidth="1"/>
    <col min="14605" max="14605" width="1.59765625" style="17" customWidth="1"/>
    <col min="14606" max="14607" width="9" style="17"/>
    <col min="14608" max="14608" width="1.59765625" style="17" customWidth="1"/>
    <col min="14609" max="14610" width="9" style="17"/>
    <col min="14611" max="14611" width="1.59765625" style="17" customWidth="1"/>
    <col min="14612" max="14613" width="9" style="17"/>
    <col min="14614" max="14614" width="1.59765625" style="17" customWidth="1"/>
    <col min="14615" max="14616" width="9" style="17"/>
    <col min="14617" max="14617" width="1.59765625" style="17" customWidth="1"/>
    <col min="14618" max="14619" width="9" style="17"/>
    <col min="14620" max="14620" width="1.59765625" style="17" customWidth="1"/>
    <col min="14621" max="14622" width="9" style="17"/>
    <col min="14623" max="14623" width="1.59765625" style="17" customWidth="1"/>
    <col min="14624" max="14848" width="9" style="17"/>
    <col min="14849" max="14849" width="3.59765625" style="17" customWidth="1"/>
    <col min="14850" max="14850" width="28.8984375" style="17" customWidth="1"/>
    <col min="14851" max="14856" width="20.59765625" style="17" customWidth="1"/>
    <col min="14857" max="14858" width="1.59765625" style="17" customWidth="1"/>
    <col min="14859" max="14860" width="8.59765625" style="17" customWidth="1"/>
    <col min="14861" max="14861" width="1.59765625" style="17" customWidth="1"/>
    <col min="14862" max="14863" width="9" style="17"/>
    <col min="14864" max="14864" width="1.59765625" style="17" customWidth="1"/>
    <col min="14865" max="14866" width="9" style="17"/>
    <col min="14867" max="14867" width="1.59765625" style="17" customWidth="1"/>
    <col min="14868" max="14869" width="9" style="17"/>
    <col min="14870" max="14870" width="1.59765625" style="17" customWidth="1"/>
    <col min="14871" max="14872" width="9" style="17"/>
    <col min="14873" max="14873" width="1.59765625" style="17" customWidth="1"/>
    <col min="14874" max="14875" width="9" style="17"/>
    <col min="14876" max="14876" width="1.59765625" style="17" customWidth="1"/>
    <col min="14877" max="14878" width="9" style="17"/>
    <col min="14879" max="14879" width="1.59765625" style="17" customWidth="1"/>
    <col min="14880" max="15104" width="9" style="17"/>
    <col min="15105" max="15105" width="3.59765625" style="17" customWidth="1"/>
    <col min="15106" max="15106" width="28.8984375" style="17" customWidth="1"/>
    <col min="15107" max="15112" width="20.59765625" style="17" customWidth="1"/>
    <col min="15113" max="15114" width="1.59765625" style="17" customWidth="1"/>
    <col min="15115" max="15116" width="8.59765625" style="17" customWidth="1"/>
    <col min="15117" max="15117" width="1.59765625" style="17" customWidth="1"/>
    <col min="15118" max="15119" width="9" style="17"/>
    <col min="15120" max="15120" width="1.59765625" style="17" customWidth="1"/>
    <col min="15121" max="15122" width="9" style="17"/>
    <col min="15123" max="15123" width="1.59765625" style="17" customWidth="1"/>
    <col min="15124" max="15125" width="9" style="17"/>
    <col min="15126" max="15126" width="1.59765625" style="17" customWidth="1"/>
    <col min="15127" max="15128" width="9" style="17"/>
    <col min="15129" max="15129" width="1.59765625" style="17" customWidth="1"/>
    <col min="15130" max="15131" width="9" style="17"/>
    <col min="15132" max="15132" width="1.59765625" style="17" customWidth="1"/>
    <col min="15133" max="15134" width="9" style="17"/>
    <col min="15135" max="15135" width="1.59765625" style="17" customWidth="1"/>
    <col min="15136" max="15360" width="9" style="17"/>
    <col min="15361" max="15361" width="3.59765625" style="17" customWidth="1"/>
    <col min="15362" max="15362" width="28.8984375" style="17" customWidth="1"/>
    <col min="15363" max="15368" width="20.59765625" style="17" customWidth="1"/>
    <col min="15369" max="15370" width="1.59765625" style="17" customWidth="1"/>
    <col min="15371" max="15372" width="8.59765625" style="17" customWidth="1"/>
    <col min="15373" max="15373" width="1.59765625" style="17" customWidth="1"/>
    <col min="15374" max="15375" width="9" style="17"/>
    <col min="15376" max="15376" width="1.59765625" style="17" customWidth="1"/>
    <col min="15377" max="15378" width="9" style="17"/>
    <col min="15379" max="15379" width="1.59765625" style="17" customWidth="1"/>
    <col min="15380" max="15381" width="9" style="17"/>
    <col min="15382" max="15382" width="1.59765625" style="17" customWidth="1"/>
    <col min="15383" max="15384" width="9" style="17"/>
    <col min="15385" max="15385" width="1.59765625" style="17" customWidth="1"/>
    <col min="15386" max="15387" width="9" style="17"/>
    <col min="15388" max="15388" width="1.59765625" style="17" customWidth="1"/>
    <col min="15389" max="15390" width="9" style="17"/>
    <col min="15391" max="15391" width="1.59765625" style="17" customWidth="1"/>
    <col min="15392" max="15616" width="9" style="17"/>
    <col min="15617" max="15617" width="3.59765625" style="17" customWidth="1"/>
    <col min="15618" max="15618" width="28.8984375" style="17" customWidth="1"/>
    <col min="15619" max="15624" width="20.59765625" style="17" customWidth="1"/>
    <col min="15625" max="15626" width="1.59765625" style="17" customWidth="1"/>
    <col min="15627" max="15628" width="8.59765625" style="17" customWidth="1"/>
    <col min="15629" max="15629" width="1.59765625" style="17" customWidth="1"/>
    <col min="15630" max="15631" width="9" style="17"/>
    <col min="15632" max="15632" width="1.59765625" style="17" customWidth="1"/>
    <col min="15633" max="15634" width="9" style="17"/>
    <col min="15635" max="15635" width="1.59765625" style="17" customWidth="1"/>
    <col min="15636" max="15637" width="9" style="17"/>
    <col min="15638" max="15638" width="1.59765625" style="17" customWidth="1"/>
    <col min="15639" max="15640" width="9" style="17"/>
    <col min="15641" max="15641" width="1.59765625" style="17" customWidth="1"/>
    <col min="15642" max="15643" width="9" style="17"/>
    <col min="15644" max="15644" width="1.59765625" style="17" customWidth="1"/>
    <col min="15645" max="15646" width="9" style="17"/>
    <col min="15647" max="15647" width="1.59765625" style="17" customWidth="1"/>
    <col min="15648" max="15872" width="9" style="17"/>
    <col min="15873" max="15873" width="3.59765625" style="17" customWidth="1"/>
    <col min="15874" max="15874" width="28.8984375" style="17" customWidth="1"/>
    <col min="15875" max="15880" width="20.59765625" style="17" customWidth="1"/>
    <col min="15881" max="15882" width="1.59765625" style="17" customWidth="1"/>
    <col min="15883" max="15884" width="8.59765625" style="17" customWidth="1"/>
    <col min="15885" max="15885" width="1.59765625" style="17" customWidth="1"/>
    <col min="15886" max="15887" width="9" style="17"/>
    <col min="15888" max="15888" width="1.59765625" style="17" customWidth="1"/>
    <col min="15889" max="15890" width="9" style="17"/>
    <col min="15891" max="15891" width="1.59765625" style="17" customWidth="1"/>
    <col min="15892" max="15893" width="9" style="17"/>
    <col min="15894" max="15894" width="1.59765625" style="17" customWidth="1"/>
    <col min="15895" max="15896" width="9" style="17"/>
    <col min="15897" max="15897" width="1.59765625" style="17" customWidth="1"/>
    <col min="15898" max="15899" width="9" style="17"/>
    <col min="15900" max="15900" width="1.59765625" style="17" customWidth="1"/>
    <col min="15901" max="15902" width="9" style="17"/>
    <col min="15903" max="15903" width="1.59765625" style="17" customWidth="1"/>
    <col min="15904" max="16128" width="9" style="17"/>
    <col min="16129" max="16129" width="3.59765625" style="17" customWidth="1"/>
    <col min="16130" max="16130" width="28.8984375" style="17" customWidth="1"/>
    <col min="16131" max="16136" width="20.59765625" style="17" customWidth="1"/>
    <col min="16137" max="16138" width="1.59765625" style="17" customWidth="1"/>
    <col min="16139" max="16140" width="8.59765625" style="17" customWidth="1"/>
    <col min="16141" max="16141" width="1.59765625" style="17" customWidth="1"/>
    <col min="16142" max="16143" width="9" style="17"/>
    <col min="16144" max="16144" width="1.59765625" style="17" customWidth="1"/>
    <col min="16145" max="16146" width="9" style="17"/>
    <col min="16147" max="16147" width="1.59765625" style="17" customWidth="1"/>
    <col min="16148" max="16149" width="9" style="17"/>
    <col min="16150" max="16150" width="1.59765625" style="17" customWidth="1"/>
    <col min="16151" max="16152" width="9" style="17"/>
    <col min="16153" max="16153" width="1.59765625" style="17" customWidth="1"/>
    <col min="16154" max="16155" width="9" style="17"/>
    <col min="16156" max="16156" width="1.59765625" style="17" customWidth="1"/>
    <col min="16157" max="16158" width="9" style="17"/>
    <col min="16159" max="16159" width="1.59765625" style="17" customWidth="1"/>
    <col min="16160" max="16384" width="9" style="17"/>
  </cols>
  <sheetData>
    <row r="1" spans="1:33" ht="27" customHeight="1">
      <c r="A1" s="375" t="s">
        <v>212</v>
      </c>
      <c r="B1" s="375"/>
      <c r="C1" s="375"/>
      <c r="D1" s="375"/>
      <c r="E1" s="375"/>
      <c r="F1" s="375"/>
      <c r="G1" s="375"/>
      <c r="H1" s="375"/>
      <c r="I1" s="13"/>
      <c r="K1" s="18" t="s">
        <v>49</v>
      </c>
      <c r="L1" s="19" t="s">
        <v>50</v>
      </c>
      <c r="N1" s="18" t="s">
        <v>49</v>
      </c>
      <c r="O1" s="19" t="s">
        <v>50</v>
      </c>
      <c r="Q1" s="18" t="s">
        <v>49</v>
      </c>
      <c r="R1" s="19" t="s">
        <v>50</v>
      </c>
      <c r="T1" s="18" t="s">
        <v>49</v>
      </c>
      <c r="U1" s="19" t="s">
        <v>50</v>
      </c>
      <c r="W1" s="18" t="s">
        <v>49</v>
      </c>
      <c r="X1" s="19" t="s">
        <v>50</v>
      </c>
      <c r="Z1" s="18" t="s">
        <v>49</v>
      </c>
      <c r="AA1" s="19" t="s">
        <v>50</v>
      </c>
      <c r="AC1" s="18" t="s">
        <v>49</v>
      </c>
      <c r="AD1" s="19" t="s">
        <v>50</v>
      </c>
      <c r="AF1" s="20"/>
      <c r="AG1" s="21"/>
    </row>
    <row r="2" spans="1:33" ht="40.200000000000003" customHeight="1">
      <c r="A2" s="413" t="s">
        <v>195</v>
      </c>
      <c r="B2" s="413"/>
      <c r="C2" s="413"/>
      <c r="D2" s="413"/>
      <c r="E2" s="413"/>
      <c r="F2" s="413"/>
      <c r="G2" s="413"/>
      <c r="H2" s="413"/>
      <c r="I2" s="413"/>
      <c r="K2" s="18" t="s">
        <v>51</v>
      </c>
      <c r="L2" s="18">
        <f>ROUNDDOWN((C27-C28)*10/110,0)</f>
        <v>136363</v>
      </c>
      <c r="N2" s="18" t="s">
        <v>51</v>
      </c>
      <c r="O2" s="18">
        <f>ROUNDDOWN((D27-D28)*10/110,0)</f>
        <v>0</v>
      </c>
      <c r="Q2" s="18" t="s">
        <v>51</v>
      </c>
      <c r="R2" s="18">
        <f>ROUNDDOWN((E27-E28)*10/110,0)</f>
        <v>136363</v>
      </c>
      <c r="T2" s="18" t="s">
        <v>51</v>
      </c>
      <c r="U2" s="18">
        <f>ROUNDDOWN((C37-C38)*10/110,0)</f>
        <v>127</v>
      </c>
      <c r="W2" s="18" t="s">
        <v>51</v>
      </c>
      <c r="X2" s="18">
        <f>ROUNDDOWN((D37-D38)*10/110,0)</f>
        <v>41</v>
      </c>
      <c r="Z2" s="18" t="s">
        <v>51</v>
      </c>
      <c r="AA2" s="18">
        <f>ROUNDDOWN((E37-E38)*10/110,0)</f>
        <v>85</v>
      </c>
      <c r="AC2" s="18" t="s">
        <v>51</v>
      </c>
      <c r="AD2" s="18">
        <f>ROUNDDOWN((E41-E42)*10/110,0)</f>
        <v>136490</v>
      </c>
      <c r="AF2" s="20" t="s">
        <v>192</v>
      </c>
      <c r="AG2" s="20" t="s">
        <v>196</v>
      </c>
    </row>
    <row r="3" spans="1:33" ht="15" customHeight="1">
      <c r="A3" s="22"/>
      <c r="B3" s="22"/>
      <c r="C3" s="22"/>
      <c r="D3" s="22"/>
      <c r="E3" s="22"/>
      <c r="F3" s="22"/>
      <c r="G3" s="22"/>
      <c r="H3" s="22"/>
      <c r="I3" s="22"/>
      <c r="K3" s="18" t="s">
        <v>52</v>
      </c>
      <c r="L3" s="23">
        <v>0</v>
      </c>
      <c r="N3" s="18" t="s">
        <v>52</v>
      </c>
      <c r="O3" s="23">
        <v>0</v>
      </c>
      <c r="Q3" s="18" t="s">
        <v>52</v>
      </c>
      <c r="R3" s="23">
        <v>0</v>
      </c>
      <c r="T3" s="18" t="s">
        <v>52</v>
      </c>
      <c r="U3" s="23">
        <v>0</v>
      </c>
      <c r="W3" s="18" t="s">
        <v>52</v>
      </c>
      <c r="X3" s="23">
        <v>0</v>
      </c>
      <c r="Z3" s="18" t="s">
        <v>52</v>
      </c>
      <c r="AA3" s="23">
        <v>0</v>
      </c>
      <c r="AC3" s="18" t="s">
        <v>52</v>
      </c>
      <c r="AD3" s="23">
        <v>0</v>
      </c>
      <c r="AF3" s="20" t="s">
        <v>199</v>
      </c>
      <c r="AG3" s="20" t="s">
        <v>197</v>
      </c>
    </row>
    <row r="4" spans="1:33" s="25" customFormat="1" ht="21" customHeight="1">
      <c r="B4" s="26" t="s">
        <v>203</v>
      </c>
      <c r="C4" s="227" t="str">
        <f>VLOOKUP('別紙4-2　収支計算書②'!P4,'別紙4-1 収支計算書①'!AF2:AG6,2,0)</f>
        <v>ア　課税事業者</v>
      </c>
      <c r="D4" s="227"/>
      <c r="E4" s="228"/>
      <c r="F4" s="228"/>
      <c r="I4" s="28"/>
      <c r="K4" s="18" t="s">
        <v>54</v>
      </c>
      <c r="L4" s="23">
        <v>0</v>
      </c>
      <c r="N4" s="18" t="s">
        <v>54</v>
      </c>
      <c r="O4" s="23">
        <v>0</v>
      </c>
      <c r="Q4" s="18" t="s">
        <v>54</v>
      </c>
      <c r="R4" s="23">
        <v>0</v>
      </c>
      <c r="T4" s="18" t="s">
        <v>54</v>
      </c>
      <c r="U4" s="23">
        <v>0</v>
      </c>
      <c r="W4" s="18" t="s">
        <v>54</v>
      </c>
      <c r="X4" s="23">
        <v>0</v>
      </c>
      <c r="Z4" s="18" t="s">
        <v>54</v>
      </c>
      <c r="AA4" s="23">
        <v>0</v>
      </c>
      <c r="AC4" s="18" t="s">
        <v>54</v>
      </c>
      <c r="AD4" s="23">
        <v>0</v>
      </c>
      <c r="AF4" s="20" t="s">
        <v>200</v>
      </c>
      <c r="AG4" s="20" t="s">
        <v>198</v>
      </c>
    </row>
    <row r="5" spans="1:33" s="25" customFormat="1" ht="18.75" customHeight="1">
      <c r="B5" s="26"/>
      <c r="C5" s="26"/>
      <c r="D5" s="26"/>
      <c r="E5" s="26"/>
      <c r="G5" s="26"/>
      <c r="K5" s="18" t="s">
        <v>55</v>
      </c>
      <c r="L5" s="23">
        <v>0</v>
      </c>
      <c r="N5" s="18" t="s">
        <v>55</v>
      </c>
      <c r="O5" s="23">
        <v>0</v>
      </c>
      <c r="Q5" s="18" t="s">
        <v>55</v>
      </c>
      <c r="R5" s="23">
        <v>0</v>
      </c>
      <c r="T5" s="18" t="s">
        <v>55</v>
      </c>
      <c r="U5" s="23">
        <v>0</v>
      </c>
      <c r="W5" s="18" t="s">
        <v>55</v>
      </c>
      <c r="X5" s="23">
        <v>0</v>
      </c>
      <c r="Z5" s="18" t="s">
        <v>55</v>
      </c>
      <c r="AA5" s="23">
        <v>0</v>
      </c>
      <c r="AC5" s="18" t="s">
        <v>55</v>
      </c>
      <c r="AD5" s="23">
        <v>0</v>
      </c>
      <c r="AF5" s="20" t="s">
        <v>201</v>
      </c>
      <c r="AG5" s="20" t="s">
        <v>204</v>
      </c>
    </row>
    <row r="6" spans="1:33" s="25" customFormat="1" ht="18.75" customHeight="1">
      <c r="B6" s="29"/>
      <c r="C6" s="26"/>
      <c r="D6" s="26"/>
      <c r="K6" s="18" t="s">
        <v>56</v>
      </c>
      <c r="L6" s="23">
        <v>0</v>
      </c>
      <c r="N6" s="18" t="s">
        <v>56</v>
      </c>
      <c r="O6" s="23">
        <v>0</v>
      </c>
      <c r="Q6" s="18" t="s">
        <v>56</v>
      </c>
      <c r="R6" s="23">
        <v>0</v>
      </c>
      <c r="T6" s="18" t="s">
        <v>56</v>
      </c>
      <c r="U6" s="23">
        <v>0</v>
      </c>
      <c r="W6" s="18" t="s">
        <v>56</v>
      </c>
      <c r="X6" s="23">
        <v>0</v>
      </c>
      <c r="Z6" s="18" t="s">
        <v>56</v>
      </c>
      <c r="AA6" s="23">
        <v>0</v>
      </c>
      <c r="AC6" s="18" t="s">
        <v>56</v>
      </c>
      <c r="AD6" s="23">
        <v>0</v>
      </c>
      <c r="AF6" s="20" t="s">
        <v>202</v>
      </c>
      <c r="AG6" s="20" t="s">
        <v>205</v>
      </c>
    </row>
    <row r="7" spans="1:33" s="25" customFormat="1" ht="18.75" customHeight="1">
      <c r="B7" s="29"/>
      <c r="C7" s="26"/>
      <c r="D7" s="26"/>
    </row>
    <row r="8" spans="1:33" s="25" customFormat="1" ht="15" customHeight="1">
      <c r="K8" s="20"/>
      <c r="L8" s="21"/>
    </row>
    <row r="9" spans="1:33" s="32" customFormat="1" ht="30" customHeight="1" thickBot="1">
      <c r="A9" s="30" t="s">
        <v>57</v>
      </c>
      <c r="B9" s="31"/>
      <c r="C9" s="31"/>
      <c r="H9" s="33" t="s">
        <v>58</v>
      </c>
      <c r="I9" s="33"/>
      <c r="L9" s="20"/>
    </row>
    <row r="10" spans="1:33" s="35" customFormat="1" ht="30" customHeight="1">
      <c r="A10" s="414" t="s">
        <v>59</v>
      </c>
      <c r="B10" s="415"/>
      <c r="C10" s="418" t="s">
        <v>217</v>
      </c>
      <c r="D10" s="420" t="s">
        <v>304</v>
      </c>
      <c r="E10" s="420"/>
      <c r="F10" s="421" t="s">
        <v>227</v>
      </c>
      <c r="G10" s="423" t="s">
        <v>60</v>
      </c>
      <c r="H10" s="425" t="s">
        <v>61</v>
      </c>
      <c r="I10" s="34"/>
      <c r="L10" s="24"/>
    </row>
    <row r="11" spans="1:33" s="35" customFormat="1" ht="42.6" customHeight="1">
      <c r="A11" s="416"/>
      <c r="B11" s="417"/>
      <c r="C11" s="419"/>
      <c r="D11" s="79" t="s">
        <v>218</v>
      </c>
      <c r="E11" s="36" t="s">
        <v>219</v>
      </c>
      <c r="F11" s="422"/>
      <c r="G11" s="424"/>
      <c r="H11" s="426"/>
      <c r="I11" s="34"/>
      <c r="L11" s="24"/>
    </row>
    <row r="12" spans="1:33" s="35" customFormat="1" ht="84.75" customHeight="1" thickBot="1">
      <c r="A12" s="411" t="s">
        <v>62</v>
      </c>
      <c r="B12" s="412"/>
      <c r="C12" s="229">
        <f>E41</f>
        <v>2125400</v>
      </c>
      <c r="D12" s="230">
        <f>C29+C39</f>
        <v>136490</v>
      </c>
      <c r="E12" s="231">
        <f>D17+D31</f>
        <v>455</v>
      </c>
      <c r="F12" s="232">
        <f>C12-D12-E12</f>
        <v>1988455</v>
      </c>
      <c r="G12" s="233">
        <f>'別紙4-2　収支計算書②'!N53</f>
        <v>1988000</v>
      </c>
      <c r="H12" s="37" t="s">
        <v>193</v>
      </c>
      <c r="I12" s="38"/>
      <c r="L12" s="24"/>
    </row>
    <row r="13" spans="1:33" s="35" customFormat="1" ht="9" customHeight="1">
      <c r="B13" s="39"/>
      <c r="C13" s="39"/>
      <c r="D13" s="40"/>
      <c r="E13" s="40"/>
      <c r="F13" s="41"/>
      <c r="G13" s="38"/>
    </row>
    <row r="14" spans="1:33" ht="30" customHeight="1" thickBot="1">
      <c r="A14" s="42" t="s">
        <v>63</v>
      </c>
      <c r="B14" s="26"/>
      <c r="C14" s="25"/>
      <c r="D14" s="25"/>
      <c r="E14" s="25"/>
      <c r="F14" s="25"/>
      <c r="G14" s="25"/>
      <c r="H14" s="43"/>
      <c r="I14" s="43"/>
    </row>
    <row r="15" spans="1:33" ht="35.1" customHeight="1">
      <c r="A15" s="395" t="s">
        <v>64</v>
      </c>
      <c r="B15" s="396"/>
      <c r="C15" s="399" t="s">
        <v>215</v>
      </c>
      <c r="D15" s="401" t="s">
        <v>213</v>
      </c>
      <c r="E15" s="390" t="s">
        <v>214</v>
      </c>
      <c r="F15" s="392"/>
      <c r="G15" s="382"/>
      <c r="H15" s="44"/>
    </row>
    <row r="16" spans="1:33" ht="35.1" customHeight="1" thickBot="1">
      <c r="A16" s="397"/>
      <c r="B16" s="398"/>
      <c r="C16" s="400"/>
      <c r="D16" s="402"/>
      <c r="E16" s="391"/>
      <c r="F16" s="392"/>
      <c r="G16" s="382"/>
      <c r="H16" s="44"/>
    </row>
    <row r="17" spans="1:9" ht="30" customHeight="1">
      <c r="A17" s="383" t="s">
        <v>65</v>
      </c>
      <c r="B17" s="384"/>
      <c r="C17" s="234">
        <f>C27-C29</f>
        <v>1987637</v>
      </c>
      <c r="D17" s="235">
        <f>D27-D29</f>
        <v>0</v>
      </c>
      <c r="E17" s="236">
        <f>E27-E29</f>
        <v>1987637</v>
      </c>
      <c r="F17" s="45"/>
      <c r="G17" s="385"/>
      <c r="H17" s="46"/>
      <c r="I17" s="47"/>
    </row>
    <row r="18" spans="1:9" ht="30" customHeight="1">
      <c r="A18" s="48"/>
      <c r="B18" s="68" t="s">
        <v>66</v>
      </c>
      <c r="C18" s="237">
        <f>'別紙4-2　収支計算書②'!L12</f>
        <v>624000</v>
      </c>
      <c r="D18" s="238">
        <f>'別紙4-2　収支計算書②'!M12</f>
        <v>0</v>
      </c>
      <c r="E18" s="239">
        <f>C18-D18</f>
        <v>624000</v>
      </c>
      <c r="F18" s="50"/>
      <c r="G18" s="385"/>
      <c r="H18" s="51"/>
      <c r="I18" s="52"/>
    </row>
    <row r="19" spans="1:9" ht="30" customHeight="1">
      <c r="A19" s="48"/>
      <c r="B19" s="49" t="s">
        <v>67</v>
      </c>
      <c r="C19" s="237">
        <f>'別紙4-2　収支計算書②'!L14</f>
        <v>0</v>
      </c>
      <c r="D19" s="238">
        <f>'別紙4-2　収支計算書②'!M14</f>
        <v>0</v>
      </c>
      <c r="E19" s="239">
        <f t="shared" ref="E19:E26" si="0">C19-D19</f>
        <v>0</v>
      </c>
      <c r="F19" s="50"/>
      <c r="G19" s="51"/>
      <c r="H19" s="51"/>
      <c r="I19" s="52"/>
    </row>
    <row r="20" spans="1:9" ht="30" customHeight="1">
      <c r="A20" s="48"/>
      <c r="B20" s="49" t="s">
        <v>68</v>
      </c>
      <c r="C20" s="237">
        <f>'別紙4-2　収支計算書②'!L17</f>
        <v>0</v>
      </c>
      <c r="D20" s="238">
        <f>'別紙4-2　収支計算書②'!M17</f>
        <v>0</v>
      </c>
      <c r="E20" s="239">
        <f t="shared" si="0"/>
        <v>0</v>
      </c>
      <c r="F20" s="50"/>
      <c r="G20" s="51"/>
      <c r="H20" s="51"/>
      <c r="I20" s="52"/>
    </row>
    <row r="21" spans="1:9" ht="30" customHeight="1">
      <c r="A21" s="48"/>
      <c r="B21" s="49" t="s">
        <v>69</v>
      </c>
      <c r="C21" s="237">
        <f>'別紙4-2　収支計算書②'!L21</f>
        <v>200000</v>
      </c>
      <c r="D21" s="238">
        <f>'別紙4-2　収支計算書②'!M21</f>
        <v>0</v>
      </c>
      <c r="E21" s="239">
        <f t="shared" si="0"/>
        <v>200000</v>
      </c>
      <c r="F21" s="50"/>
      <c r="G21" s="51"/>
      <c r="H21" s="51"/>
      <c r="I21" s="52"/>
    </row>
    <row r="22" spans="1:9" ht="30" customHeight="1">
      <c r="A22" s="48"/>
      <c r="B22" s="49" t="s">
        <v>70</v>
      </c>
      <c r="C22" s="237">
        <f>'別紙4-2　収支計算書②'!L24</f>
        <v>100000</v>
      </c>
      <c r="D22" s="238">
        <f>'別紙4-2　収支計算書②'!M24</f>
        <v>0</v>
      </c>
      <c r="E22" s="239">
        <f t="shared" si="0"/>
        <v>100000</v>
      </c>
      <c r="F22" s="50"/>
      <c r="G22" s="51"/>
      <c r="H22" s="51"/>
      <c r="I22" s="52"/>
    </row>
    <row r="23" spans="1:9" ht="30" customHeight="1">
      <c r="A23" s="48"/>
      <c r="B23" s="49" t="s">
        <v>71</v>
      </c>
      <c r="C23" s="237">
        <f>'別紙4-2　収支計算書②'!L26</f>
        <v>200000</v>
      </c>
      <c r="D23" s="238">
        <f>'別紙4-2　収支計算書②'!M26</f>
        <v>0</v>
      </c>
      <c r="E23" s="239">
        <f t="shared" si="0"/>
        <v>200000</v>
      </c>
      <c r="F23" s="50"/>
      <c r="G23" s="51"/>
      <c r="H23" s="51"/>
      <c r="I23" s="52"/>
    </row>
    <row r="24" spans="1:9" ht="30" customHeight="1">
      <c r="A24" s="48"/>
      <c r="B24" s="49" t="s">
        <v>72</v>
      </c>
      <c r="C24" s="237">
        <f>'別紙4-2　収支計算書②'!L29</f>
        <v>950000</v>
      </c>
      <c r="D24" s="238">
        <f>'別紙4-2　収支計算書②'!M29</f>
        <v>0</v>
      </c>
      <c r="E24" s="239">
        <f t="shared" si="0"/>
        <v>950000</v>
      </c>
      <c r="F24" s="50"/>
      <c r="G24" s="51"/>
      <c r="H24" s="51"/>
      <c r="I24" s="52"/>
    </row>
    <row r="25" spans="1:9" ht="30" customHeight="1">
      <c r="A25" s="48"/>
      <c r="B25" s="53" t="s">
        <v>73</v>
      </c>
      <c r="C25" s="237">
        <f>'別紙4-2　収支計算書②'!L31</f>
        <v>0</v>
      </c>
      <c r="D25" s="238">
        <f>'別紙4-2　収支計算書②'!M31</f>
        <v>0</v>
      </c>
      <c r="E25" s="239">
        <f t="shared" si="0"/>
        <v>0</v>
      </c>
      <c r="F25" s="50"/>
      <c r="G25" s="51"/>
      <c r="H25" s="51"/>
      <c r="I25" s="52"/>
    </row>
    <row r="26" spans="1:9" ht="30" customHeight="1">
      <c r="A26" s="48"/>
      <c r="B26" s="54" t="s">
        <v>74</v>
      </c>
      <c r="C26" s="240">
        <f>'別紙4-2　収支計算書②'!L35</f>
        <v>50000</v>
      </c>
      <c r="D26" s="241">
        <f>'別紙4-2　収支計算書②'!M35</f>
        <v>0</v>
      </c>
      <c r="E26" s="239">
        <f t="shared" si="0"/>
        <v>50000</v>
      </c>
      <c r="F26" s="50"/>
      <c r="G26" s="51"/>
      <c r="H26" s="51"/>
      <c r="I26" s="52"/>
    </row>
    <row r="27" spans="1:9" ht="30" customHeight="1">
      <c r="A27" s="48"/>
      <c r="B27" s="55" t="s">
        <v>207</v>
      </c>
      <c r="C27" s="242">
        <f>SUM(C18:C26)</f>
        <v>2124000</v>
      </c>
      <c r="D27" s="242">
        <f>SUM(D18:D26)</f>
        <v>0</v>
      </c>
      <c r="E27" s="243">
        <f>SUM(E18:E26)</f>
        <v>2124000</v>
      </c>
      <c r="F27" s="50"/>
      <c r="G27" s="51"/>
      <c r="H27" s="56"/>
      <c r="I27" s="52"/>
    </row>
    <row r="28" spans="1:9" ht="30" customHeight="1">
      <c r="A28" s="57"/>
      <c r="B28" s="58" t="s">
        <v>208</v>
      </c>
      <c r="C28" s="244">
        <f>'別紙4-2　収支計算書②'!N37</f>
        <v>624000</v>
      </c>
      <c r="D28" s="244"/>
      <c r="E28" s="239">
        <f>SUM(C28)</f>
        <v>624000</v>
      </c>
      <c r="F28" s="59"/>
      <c r="G28" s="56"/>
      <c r="H28" s="60"/>
      <c r="I28" s="47"/>
    </row>
    <row r="29" spans="1:9" ht="30" customHeight="1" thickBot="1">
      <c r="A29" s="61"/>
      <c r="B29" s="62" t="s">
        <v>220</v>
      </c>
      <c r="C29" s="242">
        <f>VLOOKUP('別紙4-2　収支計算書②'!P4,K2:L6,2,FALSE)</f>
        <v>136363</v>
      </c>
      <c r="D29" s="242"/>
      <c r="E29" s="245">
        <f>C29</f>
        <v>136363</v>
      </c>
      <c r="F29" s="59"/>
      <c r="G29" s="60"/>
      <c r="H29" s="56"/>
      <c r="I29" s="63"/>
    </row>
    <row r="30" spans="1:9" ht="20.100000000000001" customHeight="1" thickBot="1">
      <c r="A30" s="64"/>
      <c r="B30" s="64"/>
      <c r="C30" s="65"/>
      <c r="D30" s="65"/>
      <c r="E30" s="256"/>
      <c r="F30" s="60"/>
      <c r="G30" s="56"/>
      <c r="H30" s="66"/>
      <c r="I30" s="47"/>
    </row>
    <row r="31" spans="1:9" ht="30" customHeight="1">
      <c r="A31" s="386" t="s">
        <v>75</v>
      </c>
      <c r="B31" s="387"/>
      <c r="C31" s="246">
        <f>C37-C39</f>
        <v>1273</v>
      </c>
      <c r="D31" s="246">
        <f>D37-D39</f>
        <v>455</v>
      </c>
      <c r="E31" s="236">
        <f>E37-E39</f>
        <v>818</v>
      </c>
      <c r="F31" s="66"/>
      <c r="G31" s="66"/>
      <c r="H31" s="46"/>
      <c r="I31" s="47"/>
    </row>
    <row r="32" spans="1:9" ht="30" customHeight="1">
      <c r="A32" s="67"/>
      <c r="B32" s="68" t="s">
        <v>66</v>
      </c>
      <c r="C32" s="247">
        <f>'別紙4-2　収支計算書②'!L40</f>
        <v>0</v>
      </c>
      <c r="D32" s="247">
        <f>'別紙4-2　収支計算書②'!M40</f>
        <v>0</v>
      </c>
      <c r="E32" s="239">
        <f>C32-D32</f>
        <v>0</v>
      </c>
      <c r="F32" s="46"/>
      <c r="G32" s="46"/>
      <c r="H32" s="51"/>
      <c r="I32" s="52"/>
    </row>
    <row r="33" spans="1:9" ht="30" customHeight="1">
      <c r="A33" s="67"/>
      <c r="B33" s="69" t="s">
        <v>67</v>
      </c>
      <c r="C33" s="248">
        <f>'別紙4-2　収支計算書②'!L42</f>
        <v>0</v>
      </c>
      <c r="D33" s="248">
        <f>'別紙4-2　収支計算書②'!M42</f>
        <v>0</v>
      </c>
      <c r="E33" s="239">
        <f>C33-D33</f>
        <v>0</v>
      </c>
      <c r="F33" s="51"/>
      <c r="G33" s="51"/>
      <c r="H33" s="51"/>
      <c r="I33" s="52"/>
    </row>
    <row r="34" spans="1:9" ht="30" customHeight="1">
      <c r="A34" s="67"/>
      <c r="B34" s="69" t="s">
        <v>69</v>
      </c>
      <c r="C34" s="248">
        <f>'別紙4-2　収支計算書②'!L44</f>
        <v>0</v>
      </c>
      <c r="D34" s="248">
        <f>'別紙4-2　収支計算書②'!M44</f>
        <v>0</v>
      </c>
      <c r="E34" s="239">
        <f>C34-D34</f>
        <v>0</v>
      </c>
      <c r="F34" s="51"/>
      <c r="G34" s="51"/>
      <c r="H34" s="51"/>
      <c r="I34" s="52"/>
    </row>
    <row r="35" spans="1:9" ht="30" customHeight="1">
      <c r="A35" s="67"/>
      <c r="B35" s="69" t="s">
        <v>71</v>
      </c>
      <c r="C35" s="248">
        <f>'別紙4-2　収支計算書②'!L45</f>
        <v>1400</v>
      </c>
      <c r="D35" s="248">
        <f>'別紙4-2　収支計算書②'!M45</f>
        <v>455</v>
      </c>
      <c r="E35" s="239">
        <f>C35-D35</f>
        <v>945</v>
      </c>
      <c r="F35" s="51"/>
      <c r="G35" s="51"/>
      <c r="H35" s="51"/>
      <c r="I35" s="52"/>
    </row>
    <row r="36" spans="1:9" ht="30" customHeight="1">
      <c r="A36" s="67"/>
      <c r="B36" s="70" t="s">
        <v>74</v>
      </c>
      <c r="C36" s="249">
        <f>'別紙4-2　収支計算書②'!L48</f>
        <v>0</v>
      </c>
      <c r="D36" s="249">
        <f>'別紙4-2　収支計算書②'!M48</f>
        <v>0</v>
      </c>
      <c r="E36" s="239">
        <f>C36-D36</f>
        <v>0</v>
      </c>
      <c r="F36" s="51"/>
      <c r="G36" s="51"/>
      <c r="H36" s="51"/>
      <c r="I36" s="52"/>
    </row>
    <row r="37" spans="1:9" ht="30" customHeight="1">
      <c r="A37" s="67"/>
      <c r="B37" s="55" t="s">
        <v>209</v>
      </c>
      <c r="C37" s="250">
        <f>SUM(C32:C36)</f>
        <v>1400</v>
      </c>
      <c r="D37" s="250">
        <f>SUM(D32:D36)</f>
        <v>455</v>
      </c>
      <c r="E37" s="251">
        <f>SUM(E32:E36)</f>
        <v>945</v>
      </c>
      <c r="F37" s="51"/>
      <c r="G37" s="51"/>
      <c r="H37" s="47"/>
      <c r="I37" s="71"/>
    </row>
    <row r="38" spans="1:9" ht="30" customHeight="1">
      <c r="A38" s="72"/>
      <c r="B38" s="58" t="s">
        <v>210</v>
      </c>
      <c r="C38" s="250">
        <f>'別紙4-2　収支計算書②'!N50</f>
        <v>0</v>
      </c>
      <c r="D38" s="250"/>
      <c r="E38" s="251">
        <f>D38</f>
        <v>0</v>
      </c>
      <c r="F38" s="52"/>
      <c r="G38" s="47"/>
      <c r="H38" s="47"/>
      <c r="I38" s="63"/>
    </row>
    <row r="39" spans="1:9" ht="30" customHeight="1" thickBot="1">
      <c r="A39" s="73"/>
      <c r="B39" s="62" t="s">
        <v>221</v>
      </c>
      <c r="C39" s="250">
        <f>VLOOKUP('別紙4-2　収支計算書②'!P4,T2:U6,2,FALSE)</f>
        <v>127</v>
      </c>
      <c r="D39" s="250"/>
      <c r="E39" s="252">
        <f>C39</f>
        <v>127</v>
      </c>
      <c r="F39" s="52"/>
      <c r="G39" s="47"/>
      <c r="H39" s="47"/>
      <c r="I39" s="63"/>
    </row>
    <row r="40" spans="1:9" ht="20.100000000000001" customHeight="1" thickBot="1">
      <c r="A40" s="74"/>
      <c r="B40" s="74"/>
      <c r="C40" s="74"/>
      <c r="D40" s="74"/>
      <c r="E40" s="74"/>
      <c r="F40" s="52"/>
      <c r="G40" s="47"/>
      <c r="H40" s="63"/>
      <c r="I40" s="63"/>
    </row>
    <row r="41" spans="1:9" ht="34.5" customHeight="1">
      <c r="A41" s="388" t="s">
        <v>222</v>
      </c>
      <c r="B41" s="389"/>
      <c r="C41" s="389"/>
      <c r="D41" s="389"/>
      <c r="E41" s="253">
        <f>C27+C37</f>
        <v>2125400</v>
      </c>
      <c r="F41" s="63"/>
      <c r="G41" s="63"/>
      <c r="H41" s="63"/>
      <c r="I41" s="63"/>
    </row>
    <row r="42" spans="1:9" ht="33.75" customHeight="1">
      <c r="A42" s="393" t="s">
        <v>223</v>
      </c>
      <c r="B42" s="394"/>
      <c r="C42" s="394"/>
      <c r="D42" s="394"/>
      <c r="E42" s="254">
        <f>C28+C38</f>
        <v>624000</v>
      </c>
      <c r="F42" s="75"/>
      <c r="H42" s="76"/>
      <c r="I42" s="76"/>
    </row>
    <row r="43" spans="1:9" ht="27" customHeight="1">
      <c r="A43" s="403" t="s">
        <v>304</v>
      </c>
      <c r="B43" s="404"/>
      <c r="C43" s="407" t="s">
        <v>226</v>
      </c>
      <c r="D43" s="408"/>
      <c r="E43" s="254">
        <f>C29+C39</f>
        <v>136490</v>
      </c>
      <c r="F43" s="75"/>
      <c r="H43" s="76"/>
      <c r="I43" s="76"/>
    </row>
    <row r="44" spans="1:9" ht="30" customHeight="1">
      <c r="A44" s="405"/>
      <c r="B44" s="406"/>
      <c r="C44" s="407" t="s">
        <v>225</v>
      </c>
      <c r="D44" s="408"/>
      <c r="E44" s="254">
        <f>D27+D37</f>
        <v>455</v>
      </c>
      <c r="F44" s="75"/>
      <c r="H44" s="76"/>
      <c r="I44" s="76"/>
    </row>
    <row r="45" spans="1:9" ht="36.75" customHeight="1" thickBot="1">
      <c r="A45" s="409" t="s">
        <v>224</v>
      </c>
      <c r="B45" s="410"/>
      <c r="C45" s="410"/>
      <c r="D45" s="410"/>
      <c r="E45" s="255">
        <f>E41-E43-E44</f>
        <v>1988455</v>
      </c>
      <c r="F45" s="77"/>
      <c r="H45" s="76"/>
      <c r="I45" s="76"/>
    </row>
    <row r="46" spans="1:9">
      <c r="A46" s="76"/>
      <c r="B46" s="76"/>
      <c r="C46" s="76"/>
      <c r="D46" s="76"/>
      <c r="E46" s="76"/>
      <c r="F46" s="77"/>
      <c r="H46" s="76"/>
      <c r="I46" s="76"/>
    </row>
    <row r="47" spans="1:9" ht="69.900000000000006" customHeight="1">
      <c r="A47" s="381" t="s">
        <v>76</v>
      </c>
      <c r="B47" s="381"/>
      <c r="C47" s="381"/>
      <c r="D47" s="381"/>
      <c r="E47" s="381"/>
      <c r="F47" s="381"/>
      <c r="H47" s="78"/>
      <c r="I47" s="78"/>
    </row>
    <row r="48" spans="1:9">
      <c r="F48" s="76"/>
      <c r="G48" s="76"/>
    </row>
    <row r="49" spans="6:7">
      <c r="F49" s="78"/>
      <c r="G49" s="78"/>
    </row>
  </sheetData>
  <mergeCells count="25">
    <mergeCell ref="A1:H1"/>
    <mergeCell ref="A43:B44"/>
    <mergeCell ref="C43:D43"/>
    <mergeCell ref="C44:D44"/>
    <mergeCell ref="A45:D45"/>
    <mergeCell ref="A12:B12"/>
    <mergeCell ref="A2:I2"/>
    <mergeCell ref="A10:B11"/>
    <mergeCell ref="C10:C11"/>
    <mergeCell ref="D10:E10"/>
    <mergeCell ref="F10:F11"/>
    <mergeCell ref="G10:G11"/>
    <mergeCell ref="H10:H11"/>
    <mergeCell ref="A47:F47"/>
    <mergeCell ref="G15:G16"/>
    <mergeCell ref="A17:B17"/>
    <mergeCell ref="G17:G18"/>
    <mergeCell ref="A31:B31"/>
    <mergeCell ref="A41:D41"/>
    <mergeCell ref="E15:E16"/>
    <mergeCell ref="F15:F16"/>
    <mergeCell ref="A42:D42"/>
    <mergeCell ref="A15:B16"/>
    <mergeCell ref="C15:C16"/>
    <mergeCell ref="D15:D16"/>
  </mergeCells>
  <phoneticPr fontId="10"/>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P54"/>
  <sheetViews>
    <sheetView view="pageBreakPreview" zoomScale="85" zoomScaleNormal="120" zoomScaleSheetLayoutView="85" zoomScalePageLayoutView="70" workbookViewId="0">
      <selection activeCell="D19" sqref="D19"/>
    </sheetView>
  </sheetViews>
  <sheetFormatPr defaultColWidth="6.09765625" defaultRowHeight="21.75" customHeight="1"/>
  <cols>
    <col min="1" max="1" width="6.09765625" style="17"/>
    <col min="2" max="2" width="7.8984375" style="25" customWidth="1"/>
    <col min="3" max="3" width="12.59765625" style="76" customWidth="1"/>
    <col min="4" max="4" width="15.69921875" style="17" customWidth="1"/>
    <col min="5" max="10" width="5.59765625" style="17" customWidth="1"/>
    <col min="11" max="11" width="8.8984375" style="17" customWidth="1"/>
    <col min="12" max="14" width="13.09765625" style="81" customWidth="1"/>
    <col min="15" max="15" width="7.09765625" style="81" customWidth="1"/>
    <col min="16" max="16" width="14.09765625" style="87" customWidth="1"/>
    <col min="17" max="255" width="6.09765625" style="17"/>
    <col min="256" max="256" width="1.5" style="17" customWidth="1"/>
    <col min="257" max="257" width="7.8984375" style="17" customWidth="1"/>
    <col min="258" max="258" width="12.59765625" style="17" customWidth="1"/>
    <col min="259" max="259" width="15.59765625" style="17" customWidth="1"/>
    <col min="260" max="260" width="15.69921875" style="17" customWidth="1"/>
    <col min="261" max="266" width="5.59765625" style="17" customWidth="1"/>
    <col min="267" max="267" width="8.8984375" style="17" customWidth="1"/>
    <col min="268" max="270" width="12.59765625" style="17" customWidth="1"/>
    <col min="271" max="271" width="7.09765625" style="17" customWidth="1"/>
    <col min="272" max="272" width="14.09765625" style="17" customWidth="1"/>
    <col min="273" max="511" width="6.09765625" style="17"/>
    <col min="512" max="512" width="1.5" style="17" customWidth="1"/>
    <col min="513" max="513" width="7.8984375" style="17" customWidth="1"/>
    <col min="514" max="514" width="12.59765625" style="17" customWidth="1"/>
    <col min="515" max="515" width="15.59765625" style="17" customWidth="1"/>
    <col min="516" max="516" width="15.69921875" style="17" customWidth="1"/>
    <col min="517" max="522" width="5.59765625" style="17" customWidth="1"/>
    <col min="523" max="523" width="8.8984375" style="17" customWidth="1"/>
    <col min="524" max="526" width="12.59765625" style="17" customWidth="1"/>
    <col min="527" max="527" width="7.09765625" style="17" customWidth="1"/>
    <col min="528" max="528" width="14.09765625" style="17" customWidth="1"/>
    <col min="529" max="767" width="6.09765625" style="17"/>
    <col min="768" max="768" width="1.5" style="17" customWidth="1"/>
    <col min="769" max="769" width="7.8984375" style="17" customWidth="1"/>
    <col min="770" max="770" width="12.59765625" style="17" customWidth="1"/>
    <col min="771" max="771" width="15.59765625" style="17" customWidth="1"/>
    <col min="772" max="772" width="15.69921875" style="17" customWidth="1"/>
    <col min="773" max="778" width="5.59765625" style="17" customWidth="1"/>
    <col min="779" max="779" width="8.8984375" style="17" customWidth="1"/>
    <col min="780" max="782" width="12.59765625" style="17" customWidth="1"/>
    <col min="783" max="783" width="7.09765625" style="17" customWidth="1"/>
    <col min="784" max="784" width="14.09765625" style="17" customWidth="1"/>
    <col min="785" max="1023" width="6.09765625" style="17"/>
    <col min="1024" max="1024" width="1.5" style="17" customWidth="1"/>
    <col min="1025" max="1025" width="7.8984375" style="17" customWidth="1"/>
    <col min="1026" max="1026" width="12.59765625" style="17" customWidth="1"/>
    <col min="1027" max="1027" width="15.59765625" style="17" customWidth="1"/>
    <col min="1028" max="1028" width="15.69921875" style="17" customWidth="1"/>
    <col min="1029" max="1034" width="5.59765625" style="17" customWidth="1"/>
    <col min="1035" max="1035" width="8.8984375" style="17" customWidth="1"/>
    <col min="1036" max="1038" width="12.59765625" style="17" customWidth="1"/>
    <col min="1039" max="1039" width="7.09765625" style="17" customWidth="1"/>
    <col min="1040" max="1040" width="14.09765625" style="17" customWidth="1"/>
    <col min="1041" max="1279" width="6.09765625" style="17"/>
    <col min="1280" max="1280" width="1.5" style="17" customWidth="1"/>
    <col min="1281" max="1281" width="7.8984375" style="17" customWidth="1"/>
    <col min="1282" max="1282" width="12.59765625" style="17" customWidth="1"/>
    <col min="1283" max="1283" width="15.59765625" style="17" customWidth="1"/>
    <col min="1284" max="1284" width="15.69921875" style="17" customWidth="1"/>
    <col min="1285" max="1290" width="5.59765625" style="17" customWidth="1"/>
    <col min="1291" max="1291" width="8.8984375" style="17" customWidth="1"/>
    <col min="1292" max="1294" width="12.59765625" style="17" customWidth="1"/>
    <col min="1295" max="1295" width="7.09765625" style="17" customWidth="1"/>
    <col min="1296" max="1296" width="14.09765625" style="17" customWidth="1"/>
    <col min="1297" max="1535" width="6.09765625" style="17"/>
    <col min="1536" max="1536" width="1.5" style="17" customWidth="1"/>
    <col min="1537" max="1537" width="7.8984375" style="17" customWidth="1"/>
    <col min="1538" max="1538" width="12.59765625" style="17" customWidth="1"/>
    <col min="1539" max="1539" width="15.59765625" style="17" customWidth="1"/>
    <col min="1540" max="1540" width="15.69921875" style="17" customWidth="1"/>
    <col min="1541" max="1546" width="5.59765625" style="17" customWidth="1"/>
    <col min="1547" max="1547" width="8.8984375" style="17" customWidth="1"/>
    <col min="1548" max="1550" width="12.59765625" style="17" customWidth="1"/>
    <col min="1551" max="1551" width="7.09765625" style="17" customWidth="1"/>
    <col min="1552" max="1552" width="14.09765625" style="17" customWidth="1"/>
    <col min="1553" max="1791" width="6.09765625" style="17"/>
    <col min="1792" max="1792" width="1.5" style="17" customWidth="1"/>
    <col min="1793" max="1793" width="7.8984375" style="17" customWidth="1"/>
    <col min="1794" max="1794" width="12.59765625" style="17" customWidth="1"/>
    <col min="1795" max="1795" width="15.59765625" style="17" customWidth="1"/>
    <col min="1796" max="1796" width="15.69921875" style="17" customWidth="1"/>
    <col min="1797" max="1802" width="5.59765625" style="17" customWidth="1"/>
    <col min="1803" max="1803" width="8.8984375" style="17" customWidth="1"/>
    <col min="1804" max="1806" width="12.59765625" style="17" customWidth="1"/>
    <col min="1807" max="1807" width="7.09765625" style="17" customWidth="1"/>
    <col min="1808" max="1808" width="14.09765625" style="17" customWidth="1"/>
    <col min="1809" max="2047" width="6.09765625" style="17"/>
    <col min="2048" max="2048" width="1.5" style="17" customWidth="1"/>
    <col min="2049" max="2049" width="7.8984375" style="17" customWidth="1"/>
    <col min="2050" max="2050" width="12.59765625" style="17" customWidth="1"/>
    <col min="2051" max="2051" width="15.59765625" style="17" customWidth="1"/>
    <col min="2052" max="2052" width="15.69921875" style="17" customWidth="1"/>
    <col min="2053" max="2058" width="5.59765625" style="17" customWidth="1"/>
    <col min="2059" max="2059" width="8.8984375" style="17" customWidth="1"/>
    <col min="2060" max="2062" width="12.59765625" style="17" customWidth="1"/>
    <col min="2063" max="2063" width="7.09765625" style="17" customWidth="1"/>
    <col min="2064" max="2064" width="14.09765625" style="17" customWidth="1"/>
    <col min="2065" max="2303" width="6.09765625" style="17"/>
    <col min="2304" max="2304" width="1.5" style="17" customWidth="1"/>
    <col min="2305" max="2305" width="7.8984375" style="17" customWidth="1"/>
    <col min="2306" max="2306" width="12.59765625" style="17" customWidth="1"/>
    <col min="2307" max="2307" width="15.59765625" style="17" customWidth="1"/>
    <col min="2308" max="2308" width="15.69921875" style="17" customWidth="1"/>
    <col min="2309" max="2314" width="5.59765625" style="17" customWidth="1"/>
    <col min="2315" max="2315" width="8.8984375" style="17" customWidth="1"/>
    <col min="2316" max="2318" width="12.59765625" style="17" customWidth="1"/>
    <col min="2319" max="2319" width="7.09765625" style="17" customWidth="1"/>
    <col min="2320" max="2320" width="14.09765625" style="17" customWidth="1"/>
    <col min="2321" max="2559" width="6.09765625" style="17"/>
    <col min="2560" max="2560" width="1.5" style="17" customWidth="1"/>
    <col min="2561" max="2561" width="7.8984375" style="17" customWidth="1"/>
    <col min="2562" max="2562" width="12.59765625" style="17" customWidth="1"/>
    <col min="2563" max="2563" width="15.59765625" style="17" customWidth="1"/>
    <col min="2564" max="2564" width="15.69921875" style="17" customWidth="1"/>
    <col min="2565" max="2570" width="5.59765625" style="17" customWidth="1"/>
    <col min="2571" max="2571" width="8.8984375" style="17" customWidth="1"/>
    <col min="2572" max="2574" width="12.59765625" style="17" customWidth="1"/>
    <col min="2575" max="2575" width="7.09765625" style="17" customWidth="1"/>
    <col min="2576" max="2576" width="14.09765625" style="17" customWidth="1"/>
    <col min="2577" max="2815" width="6.09765625" style="17"/>
    <col min="2816" max="2816" width="1.5" style="17" customWidth="1"/>
    <col min="2817" max="2817" width="7.8984375" style="17" customWidth="1"/>
    <col min="2818" max="2818" width="12.59765625" style="17" customWidth="1"/>
    <col min="2819" max="2819" width="15.59765625" style="17" customWidth="1"/>
    <col min="2820" max="2820" width="15.69921875" style="17" customWidth="1"/>
    <col min="2821" max="2826" width="5.59765625" style="17" customWidth="1"/>
    <col min="2827" max="2827" width="8.8984375" style="17" customWidth="1"/>
    <col min="2828" max="2830" width="12.59765625" style="17" customWidth="1"/>
    <col min="2831" max="2831" width="7.09765625" style="17" customWidth="1"/>
    <col min="2832" max="2832" width="14.09765625" style="17" customWidth="1"/>
    <col min="2833" max="3071" width="6.09765625" style="17"/>
    <col min="3072" max="3072" width="1.5" style="17" customWidth="1"/>
    <col min="3073" max="3073" width="7.8984375" style="17" customWidth="1"/>
    <col min="3074" max="3074" width="12.59765625" style="17" customWidth="1"/>
    <col min="3075" max="3075" width="15.59765625" style="17" customWidth="1"/>
    <col min="3076" max="3076" width="15.69921875" style="17" customWidth="1"/>
    <col min="3077" max="3082" width="5.59765625" style="17" customWidth="1"/>
    <col min="3083" max="3083" width="8.8984375" style="17" customWidth="1"/>
    <col min="3084" max="3086" width="12.59765625" style="17" customWidth="1"/>
    <col min="3087" max="3087" width="7.09765625" style="17" customWidth="1"/>
    <col min="3088" max="3088" width="14.09765625" style="17" customWidth="1"/>
    <col min="3089" max="3327" width="6.09765625" style="17"/>
    <col min="3328" max="3328" width="1.5" style="17" customWidth="1"/>
    <col min="3329" max="3329" width="7.8984375" style="17" customWidth="1"/>
    <col min="3330" max="3330" width="12.59765625" style="17" customWidth="1"/>
    <col min="3331" max="3331" width="15.59765625" style="17" customWidth="1"/>
    <col min="3332" max="3332" width="15.69921875" style="17" customWidth="1"/>
    <col min="3333" max="3338" width="5.59765625" style="17" customWidth="1"/>
    <col min="3339" max="3339" width="8.8984375" style="17" customWidth="1"/>
    <col min="3340" max="3342" width="12.59765625" style="17" customWidth="1"/>
    <col min="3343" max="3343" width="7.09765625" style="17" customWidth="1"/>
    <col min="3344" max="3344" width="14.09765625" style="17" customWidth="1"/>
    <col min="3345" max="3583" width="6.09765625" style="17"/>
    <col min="3584" max="3584" width="1.5" style="17" customWidth="1"/>
    <col min="3585" max="3585" width="7.8984375" style="17" customWidth="1"/>
    <col min="3586" max="3586" width="12.59765625" style="17" customWidth="1"/>
    <col min="3587" max="3587" width="15.59765625" style="17" customWidth="1"/>
    <col min="3588" max="3588" width="15.69921875" style="17" customWidth="1"/>
    <col min="3589" max="3594" width="5.59765625" style="17" customWidth="1"/>
    <col min="3595" max="3595" width="8.8984375" style="17" customWidth="1"/>
    <col min="3596" max="3598" width="12.59765625" style="17" customWidth="1"/>
    <col min="3599" max="3599" width="7.09765625" style="17" customWidth="1"/>
    <col min="3600" max="3600" width="14.09765625" style="17" customWidth="1"/>
    <col min="3601" max="3839" width="6.09765625" style="17"/>
    <col min="3840" max="3840" width="1.5" style="17" customWidth="1"/>
    <col min="3841" max="3841" width="7.8984375" style="17" customWidth="1"/>
    <col min="3842" max="3842" width="12.59765625" style="17" customWidth="1"/>
    <col min="3843" max="3843" width="15.59765625" style="17" customWidth="1"/>
    <col min="3844" max="3844" width="15.69921875" style="17" customWidth="1"/>
    <col min="3845" max="3850" width="5.59765625" style="17" customWidth="1"/>
    <col min="3851" max="3851" width="8.8984375" style="17" customWidth="1"/>
    <col min="3852" max="3854" width="12.59765625" style="17" customWidth="1"/>
    <col min="3855" max="3855" width="7.09765625" style="17" customWidth="1"/>
    <col min="3856" max="3856" width="14.09765625" style="17" customWidth="1"/>
    <col min="3857" max="4095" width="6.09765625" style="17"/>
    <col min="4096" max="4096" width="1.5" style="17" customWidth="1"/>
    <col min="4097" max="4097" width="7.8984375" style="17" customWidth="1"/>
    <col min="4098" max="4098" width="12.59765625" style="17" customWidth="1"/>
    <col min="4099" max="4099" width="15.59765625" style="17" customWidth="1"/>
    <col min="4100" max="4100" width="15.69921875" style="17" customWidth="1"/>
    <col min="4101" max="4106" width="5.59765625" style="17" customWidth="1"/>
    <col min="4107" max="4107" width="8.8984375" style="17" customWidth="1"/>
    <col min="4108" max="4110" width="12.59765625" style="17" customWidth="1"/>
    <col min="4111" max="4111" width="7.09765625" style="17" customWidth="1"/>
    <col min="4112" max="4112" width="14.09765625" style="17" customWidth="1"/>
    <col min="4113" max="4351" width="6.09765625" style="17"/>
    <col min="4352" max="4352" width="1.5" style="17" customWidth="1"/>
    <col min="4353" max="4353" width="7.8984375" style="17" customWidth="1"/>
    <col min="4354" max="4354" width="12.59765625" style="17" customWidth="1"/>
    <col min="4355" max="4355" width="15.59765625" style="17" customWidth="1"/>
    <col min="4356" max="4356" width="15.69921875" style="17" customWidth="1"/>
    <col min="4357" max="4362" width="5.59765625" style="17" customWidth="1"/>
    <col min="4363" max="4363" width="8.8984375" style="17" customWidth="1"/>
    <col min="4364" max="4366" width="12.59765625" style="17" customWidth="1"/>
    <col min="4367" max="4367" width="7.09765625" style="17" customWidth="1"/>
    <col min="4368" max="4368" width="14.09765625" style="17" customWidth="1"/>
    <col min="4369" max="4607" width="6.09765625" style="17"/>
    <col min="4608" max="4608" width="1.5" style="17" customWidth="1"/>
    <col min="4609" max="4609" width="7.8984375" style="17" customWidth="1"/>
    <col min="4610" max="4610" width="12.59765625" style="17" customWidth="1"/>
    <col min="4611" max="4611" width="15.59765625" style="17" customWidth="1"/>
    <col min="4612" max="4612" width="15.69921875" style="17" customWidth="1"/>
    <col min="4613" max="4618" width="5.59765625" style="17" customWidth="1"/>
    <col min="4619" max="4619" width="8.8984375" style="17" customWidth="1"/>
    <col min="4620" max="4622" width="12.59765625" style="17" customWidth="1"/>
    <col min="4623" max="4623" width="7.09765625" style="17" customWidth="1"/>
    <col min="4624" max="4624" width="14.09765625" style="17" customWidth="1"/>
    <col min="4625" max="4863" width="6.09765625" style="17"/>
    <col min="4864" max="4864" width="1.5" style="17" customWidth="1"/>
    <col min="4865" max="4865" width="7.8984375" style="17" customWidth="1"/>
    <col min="4866" max="4866" width="12.59765625" style="17" customWidth="1"/>
    <col min="4867" max="4867" width="15.59765625" style="17" customWidth="1"/>
    <col min="4868" max="4868" width="15.69921875" style="17" customWidth="1"/>
    <col min="4869" max="4874" width="5.59765625" style="17" customWidth="1"/>
    <col min="4875" max="4875" width="8.8984375" style="17" customWidth="1"/>
    <col min="4876" max="4878" width="12.59765625" style="17" customWidth="1"/>
    <col min="4879" max="4879" width="7.09765625" style="17" customWidth="1"/>
    <col min="4880" max="4880" width="14.09765625" style="17" customWidth="1"/>
    <col min="4881" max="5119" width="6.09765625" style="17"/>
    <col min="5120" max="5120" width="1.5" style="17" customWidth="1"/>
    <col min="5121" max="5121" width="7.8984375" style="17" customWidth="1"/>
    <col min="5122" max="5122" width="12.59765625" style="17" customWidth="1"/>
    <col min="5123" max="5123" width="15.59765625" style="17" customWidth="1"/>
    <col min="5124" max="5124" width="15.69921875" style="17" customWidth="1"/>
    <col min="5125" max="5130" width="5.59765625" style="17" customWidth="1"/>
    <col min="5131" max="5131" width="8.8984375" style="17" customWidth="1"/>
    <col min="5132" max="5134" width="12.59765625" style="17" customWidth="1"/>
    <col min="5135" max="5135" width="7.09765625" style="17" customWidth="1"/>
    <col min="5136" max="5136" width="14.09765625" style="17" customWidth="1"/>
    <col min="5137" max="5375" width="6.09765625" style="17"/>
    <col min="5376" max="5376" width="1.5" style="17" customWidth="1"/>
    <col min="5377" max="5377" width="7.8984375" style="17" customWidth="1"/>
    <col min="5378" max="5378" width="12.59765625" style="17" customWidth="1"/>
    <col min="5379" max="5379" width="15.59765625" style="17" customWidth="1"/>
    <col min="5380" max="5380" width="15.69921875" style="17" customWidth="1"/>
    <col min="5381" max="5386" width="5.59765625" style="17" customWidth="1"/>
    <col min="5387" max="5387" width="8.8984375" style="17" customWidth="1"/>
    <col min="5388" max="5390" width="12.59765625" style="17" customWidth="1"/>
    <col min="5391" max="5391" width="7.09765625" style="17" customWidth="1"/>
    <col min="5392" max="5392" width="14.09765625" style="17" customWidth="1"/>
    <col min="5393" max="5631" width="6.09765625" style="17"/>
    <col min="5632" max="5632" width="1.5" style="17" customWidth="1"/>
    <col min="5633" max="5633" width="7.8984375" style="17" customWidth="1"/>
    <col min="5634" max="5634" width="12.59765625" style="17" customWidth="1"/>
    <col min="5635" max="5635" width="15.59765625" style="17" customWidth="1"/>
    <col min="5636" max="5636" width="15.69921875" style="17" customWidth="1"/>
    <col min="5637" max="5642" width="5.59765625" style="17" customWidth="1"/>
    <col min="5643" max="5643" width="8.8984375" style="17" customWidth="1"/>
    <col min="5644" max="5646" width="12.59765625" style="17" customWidth="1"/>
    <col min="5647" max="5647" width="7.09765625" style="17" customWidth="1"/>
    <col min="5648" max="5648" width="14.09765625" style="17" customWidth="1"/>
    <col min="5649" max="5887" width="6.09765625" style="17"/>
    <col min="5888" max="5888" width="1.5" style="17" customWidth="1"/>
    <col min="5889" max="5889" width="7.8984375" style="17" customWidth="1"/>
    <col min="5890" max="5890" width="12.59765625" style="17" customWidth="1"/>
    <col min="5891" max="5891" width="15.59765625" style="17" customWidth="1"/>
    <col min="5892" max="5892" width="15.69921875" style="17" customWidth="1"/>
    <col min="5893" max="5898" width="5.59765625" style="17" customWidth="1"/>
    <col min="5899" max="5899" width="8.8984375" style="17" customWidth="1"/>
    <col min="5900" max="5902" width="12.59765625" style="17" customWidth="1"/>
    <col min="5903" max="5903" width="7.09765625" style="17" customWidth="1"/>
    <col min="5904" max="5904" width="14.09765625" style="17" customWidth="1"/>
    <col min="5905" max="6143" width="6.09765625" style="17"/>
    <col min="6144" max="6144" width="1.5" style="17" customWidth="1"/>
    <col min="6145" max="6145" width="7.8984375" style="17" customWidth="1"/>
    <col min="6146" max="6146" width="12.59765625" style="17" customWidth="1"/>
    <col min="6147" max="6147" width="15.59765625" style="17" customWidth="1"/>
    <col min="6148" max="6148" width="15.69921875" style="17" customWidth="1"/>
    <col min="6149" max="6154" width="5.59765625" style="17" customWidth="1"/>
    <col min="6155" max="6155" width="8.8984375" style="17" customWidth="1"/>
    <col min="6156" max="6158" width="12.59765625" style="17" customWidth="1"/>
    <col min="6159" max="6159" width="7.09765625" style="17" customWidth="1"/>
    <col min="6160" max="6160" width="14.09765625" style="17" customWidth="1"/>
    <col min="6161" max="6399" width="6.09765625" style="17"/>
    <col min="6400" max="6400" width="1.5" style="17" customWidth="1"/>
    <col min="6401" max="6401" width="7.8984375" style="17" customWidth="1"/>
    <col min="6402" max="6402" width="12.59765625" style="17" customWidth="1"/>
    <col min="6403" max="6403" width="15.59765625" style="17" customWidth="1"/>
    <col min="6404" max="6404" width="15.69921875" style="17" customWidth="1"/>
    <col min="6405" max="6410" width="5.59765625" style="17" customWidth="1"/>
    <col min="6411" max="6411" width="8.8984375" style="17" customWidth="1"/>
    <col min="6412" max="6414" width="12.59765625" style="17" customWidth="1"/>
    <col min="6415" max="6415" width="7.09765625" style="17" customWidth="1"/>
    <col min="6416" max="6416" width="14.09765625" style="17" customWidth="1"/>
    <col min="6417" max="6655" width="6.09765625" style="17"/>
    <col min="6656" max="6656" width="1.5" style="17" customWidth="1"/>
    <col min="6657" max="6657" width="7.8984375" style="17" customWidth="1"/>
    <col min="6658" max="6658" width="12.59765625" style="17" customWidth="1"/>
    <col min="6659" max="6659" width="15.59765625" style="17" customWidth="1"/>
    <col min="6660" max="6660" width="15.69921875" style="17" customWidth="1"/>
    <col min="6661" max="6666" width="5.59765625" style="17" customWidth="1"/>
    <col min="6667" max="6667" width="8.8984375" style="17" customWidth="1"/>
    <col min="6668" max="6670" width="12.59765625" style="17" customWidth="1"/>
    <col min="6671" max="6671" width="7.09765625" style="17" customWidth="1"/>
    <col min="6672" max="6672" width="14.09765625" style="17" customWidth="1"/>
    <col min="6673" max="6911" width="6.09765625" style="17"/>
    <col min="6912" max="6912" width="1.5" style="17" customWidth="1"/>
    <col min="6913" max="6913" width="7.8984375" style="17" customWidth="1"/>
    <col min="6914" max="6914" width="12.59765625" style="17" customWidth="1"/>
    <col min="6915" max="6915" width="15.59765625" style="17" customWidth="1"/>
    <col min="6916" max="6916" width="15.69921875" style="17" customWidth="1"/>
    <col min="6917" max="6922" width="5.59765625" style="17" customWidth="1"/>
    <col min="6923" max="6923" width="8.8984375" style="17" customWidth="1"/>
    <col min="6924" max="6926" width="12.59765625" style="17" customWidth="1"/>
    <col min="6927" max="6927" width="7.09765625" style="17" customWidth="1"/>
    <col min="6928" max="6928" width="14.09765625" style="17" customWidth="1"/>
    <col min="6929" max="7167" width="6.09765625" style="17"/>
    <col min="7168" max="7168" width="1.5" style="17" customWidth="1"/>
    <col min="7169" max="7169" width="7.8984375" style="17" customWidth="1"/>
    <col min="7170" max="7170" width="12.59765625" style="17" customWidth="1"/>
    <col min="7171" max="7171" width="15.59765625" style="17" customWidth="1"/>
    <col min="7172" max="7172" width="15.69921875" style="17" customWidth="1"/>
    <col min="7173" max="7178" width="5.59765625" style="17" customWidth="1"/>
    <col min="7179" max="7179" width="8.8984375" style="17" customWidth="1"/>
    <col min="7180" max="7182" width="12.59765625" style="17" customWidth="1"/>
    <col min="7183" max="7183" width="7.09765625" style="17" customWidth="1"/>
    <col min="7184" max="7184" width="14.09765625" style="17" customWidth="1"/>
    <col min="7185" max="7423" width="6.09765625" style="17"/>
    <col min="7424" max="7424" width="1.5" style="17" customWidth="1"/>
    <col min="7425" max="7425" width="7.8984375" style="17" customWidth="1"/>
    <col min="7426" max="7426" width="12.59765625" style="17" customWidth="1"/>
    <col min="7427" max="7427" width="15.59765625" style="17" customWidth="1"/>
    <col min="7428" max="7428" width="15.69921875" style="17" customWidth="1"/>
    <col min="7429" max="7434" width="5.59765625" style="17" customWidth="1"/>
    <col min="7435" max="7435" width="8.8984375" style="17" customWidth="1"/>
    <col min="7436" max="7438" width="12.59765625" style="17" customWidth="1"/>
    <col min="7439" max="7439" width="7.09765625" style="17" customWidth="1"/>
    <col min="7440" max="7440" width="14.09765625" style="17" customWidth="1"/>
    <col min="7441" max="7679" width="6.09765625" style="17"/>
    <col min="7680" max="7680" width="1.5" style="17" customWidth="1"/>
    <col min="7681" max="7681" width="7.8984375" style="17" customWidth="1"/>
    <col min="7682" max="7682" width="12.59765625" style="17" customWidth="1"/>
    <col min="7683" max="7683" width="15.59765625" style="17" customWidth="1"/>
    <col min="7684" max="7684" width="15.69921875" style="17" customWidth="1"/>
    <col min="7685" max="7690" width="5.59765625" style="17" customWidth="1"/>
    <col min="7691" max="7691" width="8.8984375" style="17" customWidth="1"/>
    <col min="7692" max="7694" width="12.59765625" style="17" customWidth="1"/>
    <col min="7695" max="7695" width="7.09765625" style="17" customWidth="1"/>
    <col min="7696" max="7696" width="14.09765625" style="17" customWidth="1"/>
    <col min="7697" max="7935" width="6.09765625" style="17"/>
    <col min="7936" max="7936" width="1.5" style="17" customWidth="1"/>
    <col min="7937" max="7937" width="7.8984375" style="17" customWidth="1"/>
    <col min="7938" max="7938" width="12.59765625" style="17" customWidth="1"/>
    <col min="7939" max="7939" width="15.59765625" style="17" customWidth="1"/>
    <col min="7940" max="7940" width="15.69921875" style="17" customWidth="1"/>
    <col min="7941" max="7946" width="5.59765625" style="17" customWidth="1"/>
    <col min="7947" max="7947" width="8.8984375" style="17" customWidth="1"/>
    <col min="7948" max="7950" width="12.59765625" style="17" customWidth="1"/>
    <col min="7951" max="7951" width="7.09765625" style="17" customWidth="1"/>
    <col min="7952" max="7952" width="14.09765625" style="17" customWidth="1"/>
    <col min="7953" max="8191" width="6.09765625" style="17"/>
    <col min="8192" max="8192" width="1.5" style="17" customWidth="1"/>
    <col min="8193" max="8193" width="7.8984375" style="17" customWidth="1"/>
    <col min="8194" max="8194" width="12.59765625" style="17" customWidth="1"/>
    <col min="8195" max="8195" width="15.59765625" style="17" customWidth="1"/>
    <col min="8196" max="8196" width="15.69921875" style="17" customWidth="1"/>
    <col min="8197" max="8202" width="5.59765625" style="17" customWidth="1"/>
    <col min="8203" max="8203" width="8.8984375" style="17" customWidth="1"/>
    <col min="8204" max="8206" width="12.59765625" style="17" customWidth="1"/>
    <col min="8207" max="8207" width="7.09765625" style="17" customWidth="1"/>
    <col min="8208" max="8208" width="14.09765625" style="17" customWidth="1"/>
    <col min="8209" max="8447" width="6.09765625" style="17"/>
    <col min="8448" max="8448" width="1.5" style="17" customWidth="1"/>
    <col min="8449" max="8449" width="7.8984375" style="17" customWidth="1"/>
    <col min="8450" max="8450" width="12.59765625" style="17" customWidth="1"/>
    <col min="8451" max="8451" width="15.59765625" style="17" customWidth="1"/>
    <col min="8452" max="8452" width="15.69921875" style="17" customWidth="1"/>
    <col min="8453" max="8458" width="5.59765625" style="17" customWidth="1"/>
    <col min="8459" max="8459" width="8.8984375" style="17" customWidth="1"/>
    <col min="8460" max="8462" width="12.59765625" style="17" customWidth="1"/>
    <col min="8463" max="8463" width="7.09765625" style="17" customWidth="1"/>
    <col min="8464" max="8464" width="14.09765625" style="17" customWidth="1"/>
    <col min="8465" max="8703" width="6.09765625" style="17"/>
    <col min="8704" max="8704" width="1.5" style="17" customWidth="1"/>
    <col min="8705" max="8705" width="7.8984375" style="17" customWidth="1"/>
    <col min="8706" max="8706" width="12.59765625" style="17" customWidth="1"/>
    <col min="8707" max="8707" width="15.59765625" style="17" customWidth="1"/>
    <col min="8708" max="8708" width="15.69921875" style="17" customWidth="1"/>
    <col min="8709" max="8714" width="5.59765625" style="17" customWidth="1"/>
    <col min="8715" max="8715" width="8.8984375" style="17" customWidth="1"/>
    <col min="8716" max="8718" width="12.59765625" style="17" customWidth="1"/>
    <col min="8719" max="8719" width="7.09765625" style="17" customWidth="1"/>
    <col min="8720" max="8720" width="14.09765625" style="17" customWidth="1"/>
    <col min="8721" max="8959" width="6.09765625" style="17"/>
    <col min="8960" max="8960" width="1.5" style="17" customWidth="1"/>
    <col min="8961" max="8961" width="7.8984375" style="17" customWidth="1"/>
    <col min="8962" max="8962" width="12.59765625" style="17" customWidth="1"/>
    <col min="8963" max="8963" width="15.59765625" style="17" customWidth="1"/>
    <col min="8964" max="8964" width="15.69921875" style="17" customWidth="1"/>
    <col min="8965" max="8970" width="5.59765625" style="17" customWidth="1"/>
    <col min="8971" max="8971" width="8.8984375" style="17" customWidth="1"/>
    <col min="8972" max="8974" width="12.59765625" style="17" customWidth="1"/>
    <col min="8975" max="8975" width="7.09765625" style="17" customWidth="1"/>
    <col min="8976" max="8976" width="14.09765625" style="17" customWidth="1"/>
    <col min="8977" max="9215" width="6.09765625" style="17"/>
    <col min="9216" max="9216" width="1.5" style="17" customWidth="1"/>
    <col min="9217" max="9217" width="7.8984375" style="17" customWidth="1"/>
    <col min="9218" max="9218" width="12.59765625" style="17" customWidth="1"/>
    <col min="9219" max="9219" width="15.59765625" style="17" customWidth="1"/>
    <col min="9220" max="9220" width="15.69921875" style="17" customWidth="1"/>
    <col min="9221" max="9226" width="5.59765625" style="17" customWidth="1"/>
    <col min="9227" max="9227" width="8.8984375" style="17" customWidth="1"/>
    <col min="9228" max="9230" width="12.59765625" style="17" customWidth="1"/>
    <col min="9231" max="9231" width="7.09765625" style="17" customWidth="1"/>
    <col min="9232" max="9232" width="14.09765625" style="17" customWidth="1"/>
    <col min="9233" max="9471" width="6.09765625" style="17"/>
    <col min="9472" max="9472" width="1.5" style="17" customWidth="1"/>
    <col min="9473" max="9473" width="7.8984375" style="17" customWidth="1"/>
    <col min="9474" max="9474" width="12.59765625" style="17" customWidth="1"/>
    <col min="9475" max="9475" width="15.59765625" style="17" customWidth="1"/>
    <col min="9476" max="9476" width="15.69921875" style="17" customWidth="1"/>
    <col min="9477" max="9482" width="5.59765625" style="17" customWidth="1"/>
    <col min="9483" max="9483" width="8.8984375" style="17" customWidth="1"/>
    <col min="9484" max="9486" width="12.59765625" style="17" customWidth="1"/>
    <col min="9487" max="9487" width="7.09765625" style="17" customWidth="1"/>
    <col min="9488" max="9488" width="14.09765625" style="17" customWidth="1"/>
    <col min="9489" max="9727" width="6.09765625" style="17"/>
    <col min="9728" max="9728" width="1.5" style="17" customWidth="1"/>
    <col min="9729" max="9729" width="7.8984375" style="17" customWidth="1"/>
    <col min="9730" max="9730" width="12.59765625" style="17" customWidth="1"/>
    <col min="9731" max="9731" width="15.59765625" style="17" customWidth="1"/>
    <col min="9732" max="9732" width="15.69921875" style="17" customWidth="1"/>
    <col min="9733" max="9738" width="5.59765625" style="17" customWidth="1"/>
    <col min="9739" max="9739" width="8.8984375" style="17" customWidth="1"/>
    <col min="9740" max="9742" width="12.59765625" style="17" customWidth="1"/>
    <col min="9743" max="9743" width="7.09765625" style="17" customWidth="1"/>
    <col min="9744" max="9744" width="14.09765625" style="17" customWidth="1"/>
    <col min="9745" max="9983" width="6.09765625" style="17"/>
    <col min="9984" max="9984" width="1.5" style="17" customWidth="1"/>
    <col min="9985" max="9985" width="7.8984375" style="17" customWidth="1"/>
    <col min="9986" max="9986" width="12.59765625" style="17" customWidth="1"/>
    <col min="9987" max="9987" width="15.59765625" style="17" customWidth="1"/>
    <col min="9988" max="9988" width="15.69921875" style="17" customWidth="1"/>
    <col min="9989" max="9994" width="5.59765625" style="17" customWidth="1"/>
    <col min="9995" max="9995" width="8.8984375" style="17" customWidth="1"/>
    <col min="9996" max="9998" width="12.59765625" style="17" customWidth="1"/>
    <col min="9999" max="9999" width="7.09765625" style="17" customWidth="1"/>
    <col min="10000" max="10000" width="14.09765625" style="17" customWidth="1"/>
    <col min="10001" max="10239" width="6.09765625" style="17"/>
    <col min="10240" max="10240" width="1.5" style="17" customWidth="1"/>
    <col min="10241" max="10241" width="7.8984375" style="17" customWidth="1"/>
    <col min="10242" max="10242" width="12.59765625" style="17" customWidth="1"/>
    <col min="10243" max="10243" width="15.59765625" style="17" customWidth="1"/>
    <col min="10244" max="10244" width="15.69921875" style="17" customWidth="1"/>
    <col min="10245" max="10250" width="5.59765625" style="17" customWidth="1"/>
    <col min="10251" max="10251" width="8.8984375" style="17" customWidth="1"/>
    <col min="10252" max="10254" width="12.59765625" style="17" customWidth="1"/>
    <col min="10255" max="10255" width="7.09765625" style="17" customWidth="1"/>
    <col min="10256" max="10256" width="14.09765625" style="17" customWidth="1"/>
    <col min="10257" max="10495" width="6.09765625" style="17"/>
    <col min="10496" max="10496" width="1.5" style="17" customWidth="1"/>
    <col min="10497" max="10497" width="7.8984375" style="17" customWidth="1"/>
    <col min="10498" max="10498" width="12.59765625" style="17" customWidth="1"/>
    <col min="10499" max="10499" width="15.59765625" style="17" customWidth="1"/>
    <col min="10500" max="10500" width="15.69921875" style="17" customWidth="1"/>
    <col min="10501" max="10506" width="5.59765625" style="17" customWidth="1"/>
    <col min="10507" max="10507" width="8.8984375" style="17" customWidth="1"/>
    <col min="10508" max="10510" width="12.59765625" style="17" customWidth="1"/>
    <col min="10511" max="10511" width="7.09765625" style="17" customWidth="1"/>
    <col min="10512" max="10512" width="14.09765625" style="17" customWidth="1"/>
    <col min="10513" max="10751" width="6.09765625" style="17"/>
    <col min="10752" max="10752" width="1.5" style="17" customWidth="1"/>
    <col min="10753" max="10753" width="7.8984375" style="17" customWidth="1"/>
    <col min="10754" max="10754" width="12.59765625" style="17" customWidth="1"/>
    <col min="10755" max="10755" width="15.59765625" style="17" customWidth="1"/>
    <col min="10756" max="10756" width="15.69921875" style="17" customWidth="1"/>
    <col min="10757" max="10762" width="5.59765625" style="17" customWidth="1"/>
    <col min="10763" max="10763" width="8.8984375" style="17" customWidth="1"/>
    <col min="10764" max="10766" width="12.59765625" style="17" customWidth="1"/>
    <col min="10767" max="10767" width="7.09765625" style="17" customWidth="1"/>
    <col min="10768" max="10768" width="14.09765625" style="17" customWidth="1"/>
    <col min="10769" max="11007" width="6.09765625" style="17"/>
    <col min="11008" max="11008" width="1.5" style="17" customWidth="1"/>
    <col min="11009" max="11009" width="7.8984375" style="17" customWidth="1"/>
    <col min="11010" max="11010" width="12.59765625" style="17" customWidth="1"/>
    <col min="11011" max="11011" width="15.59765625" style="17" customWidth="1"/>
    <col min="11012" max="11012" width="15.69921875" style="17" customWidth="1"/>
    <col min="11013" max="11018" width="5.59765625" style="17" customWidth="1"/>
    <col min="11019" max="11019" width="8.8984375" style="17" customWidth="1"/>
    <col min="11020" max="11022" width="12.59765625" style="17" customWidth="1"/>
    <col min="11023" max="11023" width="7.09765625" style="17" customWidth="1"/>
    <col min="11024" max="11024" width="14.09765625" style="17" customWidth="1"/>
    <col min="11025" max="11263" width="6.09765625" style="17"/>
    <col min="11264" max="11264" width="1.5" style="17" customWidth="1"/>
    <col min="11265" max="11265" width="7.8984375" style="17" customWidth="1"/>
    <col min="11266" max="11266" width="12.59765625" style="17" customWidth="1"/>
    <col min="11267" max="11267" width="15.59765625" style="17" customWidth="1"/>
    <col min="11268" max="11268" width="15.69921875" style="17" customWidth="1"/>
    <col min="11269" max="11274" width="5.59765625" style="17" customWidth="1"/>
    <col min="11275" max="11275" width="8.8984375" style="17" customWidth="1"/>
    <col min="11276" max="11278" width="12.59765625" style="17" customWidth="1"/>
    <col min="11279" max="11279" width="7.09765625" style="17" customWidth="1"/>
    <col min="11280" max="11280" width="14.09765625" style="17" customWidth="1"/>
    <col min="11281" max="11519" width="6.09765625" style="17"/>
    <col min="11520" max="11520" width="1.5" style="17" customWidth="1"/>
    <col min="11521" max="11521" width="7.8984375" style="17" customWidth="1"/>
    <col min="11522" max="11522" width="12.59765625" style="17" customWidth="1"/>
    <col min="11523" max="11523" width="15.59765625" style="17" customWidth="1"/>
    <col min="11524" max="11524" width="15.69921875" style="17" customWidth="1"/>
    <col min="11525" max="11530" width="5.59765625" style="17" customWidth="1"/>
    <col min="11531" max="11531" width="8.8984375" style="17" customWidth="1"/>
    <col min="11532" max="11534" width="12.59765625" style="17" customWidth="1"/>
    <col min="11535" max="11535" width="7.09765625" style="17" customWidth="1"/>
    <col min="11536" max="11536" width="14.09765625" style="17" customWidth="1"/>
    <col min="11537" max="11775" width="6.09765625" style="17"/>
    <col min="11776" max="11776" width="1.5" style="17" customWidth="1"/>
    <col min="11777" max="11777" width="7.8984375" style="17" customWidth="1"/>
    <col min="11778" max="11778" width="12.59765625" style="17" customWidth="1"/>
    <col min="11779" max="11779" width="15.59765625" style="17" customWidth="1"/>
    <col min="11780" max="11780" width="15.69921875" style="17" customWidth="1"/>
    <col min="11781" max="11786" width="5.59765625" style="17" customWidth="1"/>
    <col min="11787" max="11787" width="8.8984375" style="17" customWidth="1"/>
    <col min="11788" max="11790" width="12.59765625" style="17" customWidth="1"/>
    <col min="11791" max="11791" width="7.09765625" style="17" customWidth="1"/>
    <col min="11792" max="11792" width="14.09765625" style="17" customWidth="1"/>
    <col min="11793" max="12031" width="6.09765625" style="17"/>
    <col min="12032" max="12032" width="1.5" style="17" customWidth="1"/>
    <col min="12033" max="12033" width="7.8984375" style="17" customWidth="1"/>
    <col min="12034" max="12034" width="12.59765625" style="17" customWidth="1"/>
    <col min="12035" max="12035" width="15.59765625" style="17" customWidth="1"/>
    <col min="12036" max="12036" width="15.69921875" style="17" customWidth="1"/>
    <col min="12037" max="12042" width="5.59765625" style="17" customWidth="1"/>
    <col min="12043" max="12043" width="8.8984375" style="17" customWidth="1"/>
    <col min="12044" max="12046" width="12.59765625" style="17" customWidth="1"/>
    <col min="12047" max="12047" width="7.09765625" style="17" customWidth="1"/>
    <col min="12048" max="12048" width="14.09765625" style="17" customWidth="1"/>
    <col min="12049" max="12287" width="6.09765625" style="17"/>
    <col min="12288" max="12288" width="1.5" style="17" customWidth="1"/>
    <col min="12289" max="12289" width="7.8984375" style="17" customWidth="1"/>
    <col min="12290" max="12290" width="12.59765625" style="17" customWidth="1"/>
    <col min="12291" max="12291" width="15.59765625" style="17" customWidth="1"/>
    <col min="12292" max="12292" width="15.69921875" style="17" customWidth="1"/>
    <col min="12293" max="12298" width="5.59765625" style="17" customWidth="1"/>
    <col min="12299" max="12299" width="8.8984375" style="17" customWidth="1"/>
    <col min="12300" max="12302" width="12.59765625" style="17" customWidth="1"/>
    <col min="12303" max="12303" width="7.09765625" style="17" customWidth="1"/>
    <col min="12304" max="12304" width="14.09765625" style="17" customWidth="1"/>
    <col min="12305" max="12543" width="6.09765625" style="17"/>
    <col min="12544" max="12544" width="1.5" style="17" customWidth="1"/>
    <col min="12545" max="12545" width="7.8984375" style="17" customWidth="1"/>
    <col min="12546" max="12546" width="12.59765625" style="17" customWidth="1"/>
    <col min="12547" max="12547" width="15.59765625" style="17" customWidth="1"/>
    <col min="12548" max="12548" width="15.69921875" style="17" customWidth="1"/>
    <col min="12549" max="12554" width="5.59765625" style="17" customWidth="1"/>
    <col min="12555" max="12555" width="8.8984375" style="17" customWidth="1"/>
    <col min="12556" max="12558" width="12.59765625" style="17" customWidth="1"/>
    <col min="12559" max="12559" width="7.09765625" style="17" customWidth="1"/>
    <col min="12560" max="12560" width="14.09765625" style="17" customWidth="1"/>
    <col min="12561" max="12799" width="6.09765625" style="17"/>
    <col min="12800" max="12800" width="1.5" style="17" customWidth="1"/>
    <col min="12801" max="12801" width="7.8984375" style="17" customWidth="1"/>
    <col min="12802" max="12802" width="12.59765625" style="17" customWidth="1"/>
    <col min="12803" max="12803" width="15.59765625" style="17" customWidth="1"/>
    <col min="12804" max="12804" width="15.69921875" style="17" customWidth="1"/>
    <col min="12805" max="12810" width="5.59765625" style="17" customWidth="1"/>
    <col min="12811" max="12811" width="8.8984375" style="17" customWidth="1"/>
    <col min="12812" max="12814" width="12.59765625" style="17" customWidth="1"/>
    <col min="12815" max="12815" width="7.09765625" style="17" customWidth="1"/>
    <col min="12816" max="12816" width="14.09765625" style="17" customWidth="1"/>
    <col min="12817" max="13055" width="6.09765625" style="17"/>
    <col min="13056" max="13056" width="1.5" style="17" customWidth="1"/>
    <col min="13057" max="13057" width="7.8984375" style="17" customWidth="1"/>
    <col min="13058" max="13058" width="12.59765625" style="17" customWidth="1"/>
    <col min="13059" max="13059" width="15.59765625" style="17" customWidth="1"/>
    <col min="13060" max="13060" width="15.69921875" style="17" customWidth="1"/>
    <col min="13061" max="13066" width="5.59765625" style="17" customWidth="1"/>
    <col min="13067" max="13067" width="8.8984375" style="17" customWidth="1"/>
    <col min="13068" max="13070" width="12.59765625" style="17" customWidth="1"/>
    <col min="13071" max="13071" width="7.09765625" style="17" customWidth="1"/>
    <col min="13072" max="13072" width="14.09765625" style="17" customWidth="1"/>
    <col min="13073" max="13311" width="6.09765625" style="17"/>
    <col min="13312" max="13312" width="1.5" style="17" customWidth="1"/>
    <col min="13313" max="13313" width="7.8984375" style="17" customWidth="1"/>
    <col min="13314" max="13314" width="12.59765625" style="17" customWidth="1"/>
    <col min="13315" max="13315" width="15.59765625" style="17" customWidth="1"/>
    <col min="13316" max="13316" width="15.69921875" style="17" customWidth="1"/>
    <col min="13317" max="13322" width="5.59765625" style="17" customWidth="1"/>
    <col min="13323" max="13323" width="8.8984375" style="17" customWidth="1"/>
    <col min="13324" max="13326" width="12.59765625" style="17" customWidth="1"/>
    <col min="13327" max="13327" width="7.09765625" style="17" customWidth="1"/>
    <col min="13328" max="13328" width="14.09765625" style="17" customWidth="1"/>
    <col min="13329" max="13567" width="6.09765625" style="17"/>
    <col min="13568" max="13568" width="1.5" style="17" customWidth="1"/>
    <col min="13569" max="13569" width="7.8984375" style="17" customWidth="1"/>
    <col min="13570" max="13570" width="12.59765625" style="17" customWidth="1"/>
    <col min="13571" max="13571" width="15.59765625" style="17" customWidth="1"/>
    <col min="13572" max="13572" width="15.69921875" style="17" customWidth="1"/>
    <col min="13573" max="13578" width="5.59765625" style="17" customWidth="1"/>
    <col min="13579" max="13579" width="8.8984375" style="17" customWidth="1"/>
    <col min="13580" max="13582" width="12.59765625" style="17" customWidth="1"/>
    <col min="13583" max="13583" width="7.09765625" style="17" customWidth="1"/>
    <col min="13584" max="13584" width="14.09765625" style="17" customWidth="1"/>
    <col min="13585" max="13823" width="6.09765625" style="17"/>
    <col min="13824" max="13824" width="1.5" style="17" customWidth="1"/>
    <col min="13825" max="13825" width="7.8984375" style="17" customWidth="1"/>
    <col min="13826" max="13826" width="12.59765625" style="17" customWidth="1"/>
    <col min="13827" max="13827" width="15.59765625" style="17" customWidth="1"/>
    <col min="13828" max="13828" width="15.69921875" style="17" customWidth="1"/>
    <col min="13829" max="13834" width="5.59765625" style="17" customWidth="1"/>
    <col min="13835" max="13835" width="8.8984375" style="17" customWidth="1"/>
    <col min="13836" max="13838" width="12.59765625" style="17" customWidth="1"/>
    <col min="13839" max="13839" width="7.09765625" style="17" customWidth="1"/>
    <col min="13840" max="13840" width="14.09765625" style="17" customWidth="1"/>
    <col min="13841" max="14079" width="6.09765625" style="17"/>
    <col min="14080" max="14080" width="1.5" style="17" customWidth="1"/>
    <col min="14081" max="14081" width="7.8984375" style="17" customWidth="1"/>
    <col min="14082" max="14082" width="12.59765625" style="17" customWidth="1"/>
    <col min="14083" max="14083" width="15.59765625" style="17" customWidth="1"/>
    <col min="14084" max="14084" width="15.69921875" style="17" customWidth="1"/>
    <col min="14085" max="14090" width="5.59765625" style="17" customWidth="1"/>
    <col min="14091" max="14091" width="8.8984375" style="17" customWidth="1"/>
    <col min="14092" max="14094" width="12.59765625" style="17" customWidth="1"/>
    <col min="14095" max="14095" width="7.09765625" style="17" customWidth="1"/>
    <col min="14096" max="14096" width="14.09765625" style="17" customWidth="1"/>
    <col min="14097" max="14335" width="6.09765625" style="17"/>
    <col min="14336" max="14336" width="1.5" style="17" customWidth="1"/>
    <col min="14337" max="14337" width="7.8984375" style="17" customWidth="1"/>
    <col min="14338" max="14338" width="12.59765625" style="17" customWidth="1"/>
    <col min="14339" max="14339" width="15.59765625" style="17" customWidth="1"/>
    <col min="14340" max="14340" width="15.69921875" style="17" customWidth="1"/>
    <col min="14341" max="14346" width="5.59765625" style="17" customWidth="1"/>
    <col min="14347" max="14347" width="8.8984375" style="17" customWidth="1"/>
    <col min="14348" max="14350" width="12.59765625" style="17" customWidth="1"/>
    <col min="14351" max="14351" width="7.09765625" style="17" customWidth="1"/>
    <col min="14352" max="14352" width="14.09765625" style="17" customWidth="1"/>
    <col min="14353" max="14591" width="6.09765625" style="17"/>
    <col min="14592" max="14592" width="1.5" style="17" customWidth="1"/>
    <col min="14593" max="14593" width="7.8984375" style="17" customWidth="1"/>
    <col min="14594" max="14594" width="12.59765625" style="17" customWidth="1"/>
    <col min="14595" max="14595" width="15.59765625" style="17" customWidth="1"/>
    <col min="14596" max="14596" width="15.69921875" style="17" customWidth="1"/>
    <col min="14597" max="14602" width="5.59765625" style="17" customWidth="1"/>
    <col min="14603" max="14603" width="8.8984375" style="17" customWidth="1"/>
    <col min="14604" max="14606" width="12.59765625" style="17" customWidth="1"/>
    <col min="14607" max="14607" width="7.09765625" style="17" customWidth="1"/>
    <col min="14608" max="14608" width="14.09765625" style="17" customWidth="1"/>
    <col min="14609" max="14847" width="6.09765625" style="17"/>
    <col min="14848" max="14848" width="1.5" style="17" customWidth="1"/>
    <col min="14849" max="14849" width="7.8984375" style="17" customWidth="1"/>
    <col min="14850" max="14850" width="12.59765625" style="17" customWidth="1"/>
    <col min="14851" max="14851" width="15.59765625" style="17" customWidth="1"/>
    <col min="14852" max="14852" width="15.69921875" style="17" customWidth="1"/>
    <col min="14853" max="14858" width="5.59765625" style="17" customWidth="1"/>
    <col min="14859" max="14859" width="8.8984375" style="17" customWidth="1"/>
    <col min="14860" max="14862" width="12.59765625" style="17" customWidth="1"/>
    <col min="14863" max="14863" width="7.09765625" style="17" customWidth="1"/>
    <col min="14864" max="14864" width="14.09765625" style="17" customWidth="1"/>
    <col min="14865" max="15103" width="6.09765625" style="17"/>
    <col min="15104" max="15104" width="1.5" style="17" customWidth="1"/>
    <col min="15105" max="15105" width="7.8984375" style="17" customWidth="1"/>
    <col min="15106" max="15106" width="12.59765625" style="17" customWidth="1"/>
    <col min="15107" max="15107" width="15.59765625" style="17" customWidth="1"/>
    <col min="15108" max="15108" width="15.69921875" style="17" customWidth="1"/>
    <col min="15109" max="15114" width="5.59765625" style="17" customWidth="1"/>
    <col min="15115" max="15115" width="8.8984375" style="17" customWidth="1"/>
    <col min="15116" max="15118" width="12.59765625" style="17" customWidth="1"/>
    <col min="15119" max="15119" width="7.09765625" style="17" customWidth="1"/>
    <col min="15120" max="15120" width="14.09765625" style="17" customWidth="1"/>
    <col min="15121" max="15359" width="6.09765625" style="17"/>
    <col min="15360" max="15360" width="1.5" style="17" customWidth="1"/>
    <col min="15361" max="15361" width="7.8984375" style="17" customWidth="1"/>
    <col min="15362" max="15362" width="12.59765625" style="17" customWidth="1"/>
    <col min="15363" max="15363" width="15.59765625" style="17" customWidth="1"/>
    <col min="15364" max="15364" width="15.69921875" style="17" customWidth="1"/>
    <col min="15365" max="15370" width="5.59765625" style="17" customWidth="1"/>
    <col min="15371" max="15371" width="8.8984375" style="17" customWidth="1"/>
    <col min="15372" max="15374" width="12.59765625" style="17" customWidth="1"/>
    <col min="15375" max="15375" width="7.09765625" style="17" customWidth="1"/>
    <col min="15376" max="15376" width="14.09765625" style="17" customWidth="1"/>
    <col min="15377" max="15615" width="6.09765625" style="17"/>
    <col min="15616" max="15616" width="1.5" style="17" customWidth="1"/>
    <col min="15617" max="15617" width="7.8984375" style="17" customWidth="1"/>
    <col min="15618" max="15618" width="12.59765625" style="17" customWidth="1"/>
    <col min="15619" max="15619" width="15.59765625" style="17" customWidth="1"/>
    <col min="15620" max="15620" width="15.69921875" style="17" customWidth="1"/>
    <col min="15621" max="15626" width="5.59765625" style="17" customWidth="1"/>
    <col min="15627" max="15627" width="8.8984375" style="17" customWidth="1"/>
    <col min="15628" max="15630" width="12.59765625" style="17" customWidth="1"/>
    <col min="15631" max="15631" width="7.09765625" style="17" customWidth="1"/>
    <col min="15632" max="15632" width="14.09765625" style="17" customWidth="1"/>
    <col min="15633" max="15871" width="6.09765625" style="17"/>
    <col min="15872" max="15872" width="1.5" style="17" customWidth="1"/>
    <col min="15873" max="15873" width="7.8984375" style="17" customWidth="1"/>
    <col min="15874" max="15874" width="12.59765625" style="17" customWidth="1"/>
    <col min="15875" max="15875" width="15.59765625" style="17" customWidth="1"/>
    <col min="15876" max="15876" width="15.69921875" style="17" customWidth="1"/>
    <col min="15877" max="15882" width="5.59765625" style="17" customWidth="1"/>
    <col min="15883" max="15883" width="8.8984375" style="17" customWidth="1"/>
    <col min="15884" max="15886" width="12.59765625" style="17" customWidth="1"/>
    <col min="15887" max="15887" width="7.09765625" style="17" customWidth="1"/>
    <col min="15888" max="15888" width="14.09765625" style="17" customWidth="1"/>
    <col min="15889" max="16127" width="6.09765625" style="17"/>
    <col min="16128" max="16128" width="1.5" style="17" customWidth="1"/>
    <col min="16129" max="16129" width="7.8984375" style="17" customWidth="1"/>
    <col min="16130" max="16130" width="12.59765625" style="17" customWidth="1"/>
    <col min="16131" max="16131" width="15.59765625" style="17" customWidth="1"/>
    <col min="16132" max="16132" width="15.69921875" style="17" customWidth="1"/>
    <col min="16133" max="16138" width="5.59765625" style="17" customWidth="1"/>
    <col min="16139" max="16139" width="8.8984375" style="17" customWidth="1"/>
    <col min="16140" max="16142" width="12.59765625" style="17" customWidth="1"/>
    <col min="16143" max="16143" width="7.09765625" style="17" customWidth="1"/>
    <col min="16144" max="16144" width="14.09765625" style="17" customWidth="1"/>
    <col min="16145" max="16384" width="6.09765625" style="17"/>
  </cols>
  <sheetData>
    <row r="1" spans="1:16" ht="25.5" customHeight="1">
      <c r="A1" s="12" t="s">
        <v>206</v>
      </c>
      <c r="B1" s="80"/>
      <c r="P1" s="82"/>
    </row>
    <row r="2" spans="1:16" s="83" customFormat="1" ht="24" customHeight="1">
      <c r="B2" s="432" t="s">
        <v>194</v>
      </c>
      <c r="C2" s="432"/>
      <c r="D2" s="432"/>
      <c r="E2" s="432"/>
      <c r="F2" s="432"/>
      <c r="G2" s="432"/>
      <c r="H2" s="432"/>
      <c r="I2" s="432"/>
      <c r="J2" s="432"/>
      <c r="K2" s="432"/>
      <c r="L2" s="432"/>
      <c r="M2" s="432"/>
      <c r="N2" s="432"/>
      <c r="O2" s="432"/>
      <c r="P2" s="432"/>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53</v>
      </c>
      <c r="C4" s="26"/>
      <c r="D4" s="25"/>
      <c r="E4" s="25"/>
      <c r="F4" s="25"/>
      <c r="H4" s="102"/>
      <c r="I4" s="102"/>
      <c r="J4" s="102"/>
      <c r="K4" s="102"/>
      <c r="L4" s="102"/>
      <c r="M4" s="102"/>
      <c r="O4" s="102"/>
      <c r="P4" s="27" t="s">
        <v>216</v>
      </c>
    </row>
    <row r="5" spans="1:16" s="84" customFormat="1" ht="25.35" customHeight="1" thickTop="1">
      <c r="A5" s="25"/>
      <c r="B5" s="14" t="s">
        <v>132</v>
      </c>
      <c r="C5" s="26"/>
      <c r="D5" s="25"/>
      <c r="E5" s="25"/>
      <c r="F5" s="25"/>
      <c r="G5" s="25"/>
      <c r="H5" s="102"/>
      <c r="I5" s="102"/>
      <c r="J5" s="102"/>
      <c r="K5" s="102"/>
      <c r="L5" s="102"/>
      <c r="M5" s="102"/>
      <c r="N5" s="102"/>
      <c r="O5" s="102"/>
      <c r="P5" s="102"/>
    </row>
    <row r="6" spans="1:16" s="84" customFormat="1" ht="24.9"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77</v>
      </c>
    </row>
    <row r="8" spans="1:16" s="15" customFormat="1" ht="28.65" customHeight="1">
      <c r="A8" s="449" t="s">
        <v>115</v>
      </c>
      <c r="B8" s="433" t="s">
        <v>78</v>
      </c>
      <c r="C8" s="435" t="s">
        <v>79</v>
      </c>
      <c r="D8" s="433" t="s">
        <v>80</v>
      </c>
      <c r="E8" s="437" t="s">
        <v>96</v>
      </c>
      <c r="F8" s="438"/>
      <c r="G8" s="438"/>
      <c r="H8" s="438"/>
      <c r="I8" s="438"/>
      <c r="J8" s="438"/>
      <c r="K8" s="438"/>
      <c r="L8" s="443" t="s">
        <v>129</v>
      </c>
      <c r="M8" s="445" t="s">
        <v>130</v>
      </c>
      <c r="N8" s="427" t="s">
        <v>131</v>
      </c>
      <c r="O8" s="439" t="s">
        <v>81</v>
      </c>
      <c r="P8" s="440"/>
    </row>
    <row r="9" spans="1:16" s="15" customFormat="1" ht="28.65" customHeight="1" thickBot="1">
      <c r="A9" s="450"/>
      <c r="B9" s="434"/>
      <c r="C9" s="436"/>
      <c r="D9" s="434"/>
      <c r="E9" s="441" t="s">
        <v>82</v>
      </c>
      <c r="F9" s="442"/>
      <c r="G9" s="441" t="s">
        <v>82</v>
      </c>
      <c r="H9" s="442"/>
      <c r="I9" s="441" t="s">
        <v>82</v>
      </c>
      <c r="J9" s="442"/>
      <c r="K9" s="165" t="s">
        <v>83</v>
      </c>
      <c r="L9" s="444"/>
      <c r="M9" s="446"/>
      <c r="N9" s="428"/>
      <c r="O9" s="166" t="s">
        <v>127</v>
      </c>
      <c r="P9" s="167" t="s">
        <v>84</v>
      </c>
    </row>
    <row r="10" spans="1:16" s="15" customFormat="1" ht="40.200000000000003" customHeight="1" thickBot="1">
      <c r="A10" s="467" t="s">
        <v>116</v>
      </c>
      <c r="B10" s="447" t="s">
        <v>85</v>
      </c>
      <c r="C10" s="154" t="s">
        <v>305</v>
      </c>
      <c r="D10" s="118" t="s">
        <v>299</v>
      </c>
      <c r="E10" s="155">
        <v>1</v>
      </c>
      <c r="F10" s="119" t="s">
        <v>86</v>
      </c>
      <c r="G10" s="119">
        <v>8</v>
      </c>
      <c r="H10" s="119" t="s">
        <v>87</v>
      </c>
      <c r="I10" s="155">
        <v>60</v>
      </c>
      <c r="J10" s="119" t="s">
        <v>88</v>
      </c>
      <c r="K10" s="156">
        <v>1300</v>
      </c>
      <c r="L10" s="123">
        <f>PRODUCT(E10:K10)</f>
        <v>624000</v>
      </c>
      <c r="M10" s="123"/>
      <c r="N10" s="124">
        <f>L10-M10</f>
        <v>624000</v>
      </c>
      <c r="O10" s="257" t="s">
        <v>114</v>
      </c>
      <c r="P10" s="157"/>
    </row>
    <row r="11" spans="1:16" s="15" customFormat="1" ht="40.200000000000003" customHeight="1" thickBot="1">
      <c r="A11" s="468"/>
      <c r="B11" s="447"/>
      <c r="C11" s="148"/>
      <c r="D11" s="104"/>
      <c r="E11" s="104"/>
      <c r="F11" s="105"/>
      <c r="G11" s="105"/>
      <c r="H11" s="105"/>
      <c r="I11" s="106"/>
      <c r="J11" s="105"/>
      <c r="K11" s="107"/>
      <c r="L11" s="108">
        <f>PRODUCT(E11:K11)</f>
        <v>0</v>
      </c>
      <c r="M11" s="108"/>
      <c r="N11" s="109">
        <f>L11-M11</f>
        <v>0</v>
      </c>
      <c r="O11" s="258"/>
      <c r="P11" s="158"/>
    </row>
    <row r="12" spans="1:16" s="15" customFormat="1" ht="24" customHeight="1" thickBot="1">
      <c r="A12" s="468"/>
      <c r="B12" s="448"/>
      <c r="C12" s="451" t="s">
        <v>118</v>
      </c>
      <c r="D12" s="451"/>
      <c r="E12" s="451"/>
      <c r="F12" s="451"/>
      <c r="G12" s="451"/>
      <c r="H12" s="451"/>
      <c r="I12" s="451"/>
      <c r="J12" s="451"/>
      <c r="K12" s="452"/>
      <c r="L12" s="111">
        <f>SUM(L10:L11)</f>
        <v>624000</v>
      </c>
      <c r="M12" s="111">
        <f>SUM(M10:M11)</f>
        <v>0</v>
      </c>
      <c r="N12" s="111">
        <f t="shared" ref="N12:N48" si="0">L12-M12</f>
        <v>624000</v>
      </c>
      <c r="O12" s="147"/>
      <c r="P12" s="184"/>
    </row>
    <row r="13" spans="1:16" s="14" customFormat="1" ht="24" customHeight="1" thickBot="1">
      <c r="A13" s="468"/>
      <c r="B13" s="447" t="s">
        <v>89</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68"/>
      <c r="B14" s="448"/>
      <c r="C14" s="451" t="s">
        <v>119</v>
      </c>
      <c r="D14" s="451"/>
      <c r="E14" s="451"/>
      <c r="F14" s="451"/>
      <c r="G14" s="451"/>
      <c r="H14" s="451"/>
      <c r="I14" s="451"/>
      <c r="J14" s="451"/>
      <c r="K14" s="452"/>
      <c r="L14" s="111">
        <f>SUM(L13:L13)</f>
        <v>0</v>
      </c>
      <c r="M14" s="111">
        <f>SUM(M13:M13)</f>
        <v>0</v>
      </c>
      <c r="N14" s="111">
        <f t="shared" si="0"/>
        <v>0</v>
      </c>
      <c r="O14" s="147"/>
      <c r="P14" s="184"/>
    </row>
    <row r="15" spans="1:16" s="14" customFormat="1" ht="24" customHeight="1" thickBot="1">
      <c r="A15" s="468"/>
      <c r="B15" s="447" t="s">
        <v>97</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68"/>
      <c r="B16" s="447"/>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68"/>
      <c r="B17" s="448"/>
      <c r="C17" s="451" t="s">
        <v>120</v>
      </c>
      <c r="D17" s="451"/>
      <c r="E17" s="451"/>
      <c r="F17" s="451"/>
      <c r="G17" s="451"/>
      <c r="H17" s="451"/>
      <c r="I17" s="451"/>
      <c r="J17" s="451"/>
      <c r="K17" s="452"/>
      <c r="L17" s="111">
        <f>SUM(L15:L16)</f>
        <v>0</v>
      </c>
      <c r="M17" s="111">
        <f>SUM(M15:M16)</f>
        <v>0</v>
      </c>
      <c r="N17" s="111">
        <f>L17-M17</f>
        <v>0</v>
      </c>
      <c r="O17" s="147"/>
      <c r="P17" s="184"/>
    </row>
    <row r="18" spans="1:16" s="14" customFormat="1" ht="43.2" customHeight="1" thickBot="1">
      <c r="A18" s="468"/>
      <c r="B18" s="447" t="s">
        <v>90</v>
      </c>
      <c r="C18" s="150" t="s">
        <v>300</v>
      </c>
      <c r="D18" s="117" t="s">
        <v>306</v>
      </c>
      <c r="E18" s="118">
        <v>1</v>
      </c>
      <c r="F18" s="119" t="s">
        <v>293</v>
      </c>
      <c r="G18" s="119">
        <v>10</v>
      </c>
      <c r="H18" s="120" t="s">
        <v>294</v>
      </c>
      <c r="I18" s="118"/>
      <c r="J18" s="129"/>
      <c r="K18" s="122">
        <v>10000</v>
      </c>
      <c r="L18" s="123">
        <f>PRODUCT(E18:K18)</f>
        <v>100000</v>
      </c>
      <c r="M18" s="123"/>
      <c r="N18" s="124">
        <f>L18-M18</f>
        <v>100000</v>
      </c>
      <c r="O18" s="125"/>
      <c r="P18" s="160" t="s">
        <v>296</v>
      </c>
    </row>
    <row r="19" spans="1:16" s="14" customFormat="1" ht="43.2" customHeight="1" thickBot="1">
      <c r="A19" s="468"/>
      <c r="B19" s="447"/>
      <c r="C19" s="152" t="s">
        <v>300</v>
      </c>
      <c r="D19" s="96" t="s">
        <v>295</v>
      </c>
      <c r="E19" s="91">
        <v>1</v>
      </c>
      <c r="F19" s="92" t="s">
        <v>298</v>
      </c>
      <c r="G19" s="92">
        <v>10</v>
      </c>
      <c r="H19" s="97" t="s">
        <v>294</v>
      </c>
      <c r="I19" s="98"/>
      <c r="J19" s="99"/>
      <c r="K19" s="95">
        <v>10000</v>
      </c>
      <c r="L19" s="93">
        <f>PRODUCT(E19:K19)</f>
        <v>100000</v>
      </c>
      <c r="M19" s="93"/>
      <c r="N19" s="103">
        <f>L19-M19</f>
        <v>100000</v>
      </c>
      <c r="O19" s="94"/>
      <c r="P19" s="161" t="s">
        <v>297</v>
      </c>
    </row>
    <row r="20" spans="1:16" s="14" customFormat="1" ht="43.2" customHeight="1" thickBot="1">
      <c r="A20" s="468"/>
      <c r="B20" s="447"/>
      <c r="C20" s="151"/>
      <c r="D20" s="126"/>
      <c r="E20" s="104"/>
      <c r="F20" s="105"/>
      <c r="G20" s="105"/>
      <c r="H20" s="127"/>
      <c r="I20" s="130"/>
      <c r="J20" s="131"/>
      <c r="K20" s="107"/>
      <c r="L20" s="108">
        <f>PRODUCT(E20:K20)</f>
        <v>0</v>
      </c>
      <c r="M20" s="108"/>
      <c r="N20" s="109">
        <f>L20-M20</f>
        <v>0</v>
      </c>
      <c r="O20" s="110"/>
      <c r="P20" s="162"/>
    </row>
    <row r="21" spans="1:16" s="14" customFormat="1" ht="24" customHeight="1" thickBot="1">
      <c r="A21" s="468"/>
      <c r="B21" s="448"/>
      <c r="C21" s="451" t="s">
        <v>121</v>
      </c>
      <c r="D21" s="451"/>
      <c r="E21" s="451"/>
      <c r="F21" s="451"/>
      <c r="G21" s="451"/>
      <c r="H21" s="451"/>
      <c r="I21" s="451"/>
      <c r="J21" s="451"/>
      <c r="K21" s="452"/>
      <c r="L21" s="111">
        <f>SUM(L18:L20)</f>
        <v>200000</v>
      </c>
      <c r="M21" s="111">
        <f>SUM(M18:M20)</f>
        <v>0</v>
      </c>
      <c r="N21" s="111">
        <f t="shared" si="0"/>
        <v>200000</v>
      </c>
      <c r="O21" s="147"/>
      <c r="P21" s="184"/>
    </row>
    <row r="22" spans="1:16" s="14" customFormat="1" ht="36" customHeight="1" thickBot="1">
      <c r="A22" s="468"/>
      <c r="B22" s="447" t="s">
        <v>128</v>
      </c>
      <c r="C22" s="151" t="s">
        <v>301</v>
      </c>
      <c r="D22" s="104" t="s">
        <v>285</v>
      </c>
      <c r="E22" s="104">
        <v>1</v>
      </c>
      <c r="F22" s="127" t="s">
        <v>286</v>
      </c>
      <c r="G22" s="105">
        <v>10</v>
      </c>
      <c r="H22" s="105" t="s">
        <v>287</v>
      </c>
      <c r="I22" s="104"/>
      <c r="J22" s="293"/>
      <c r="K22" s="107">
        <v>10000</v>
      </c>
      <c r="L22" s="123">
        <f>PRODUCT(E22:K22)</f>
        <v>100000</v>
      </c>
      <c r="M22" s="123"/>
      <c r="N22" s="124">
        <f t="shared" si="0"/>
        <v>100000</v>
      </c>
      <c r="O22" s="125"/>
      <c r="P22" s="157"/>
    </row>
    <row r="23" spans="1:16" s="14" customFormat="1" ht="36" customHeight="1" thickBot="1">
      <c r="A23" s="468"/>
      <c r="B23" s="447"/>
      <c r="C23" s="151"/>
      <c r="D23" s="104"/>
      <c r="E23" s="104"/>
      <c r="F23" s="127"/>
      <c r="G23" s="105"/>
      <c r="H23" s="105"/>
      <c r="I23" s="104"/>
      <c r="J23" s="293"/>
      <c r="K23" s="107"/>
      <c r="L23" s="108">
        <f>PRODUCT(E23:K23)</f>
        <v>0</v>
      </c>
      <c r="M23" s="108"/>
      <c r="N23" s="109">
        <f t="shared" si="0"/>
        <v>0</v>
      </c>
      <c r="O23" s="110"/>
      <c r="P23" s="158"/>
    </row>
    <row r="24" spans="1:16" s="14" customFormat="1" ht="24" customHeight="1" thickBot="1">
      <c r="A24" s="468"/>
      <c r="B24" s="448"/>
      <c r="C24" s="451" t="s">
        <v>122</v>
      </c>
      <c r="D24" s="451"/>
      <c r="E24" s="451"/>
      <c r="F24" s="451"/>
      <c r="G24" s="451"/>
      <c r="H24" s="451"/>
      <c r="I24" s="451"/>
      <c r="J24" s="451"/>
      <c r="K24" s="452"/>
      <c r="L24" s="111">
        <f>SUM(L22:L23)</f>
        <v>100000</v>
      </c>
      <c r="M24" s="111">
        <f>SUM(M22:M23)</f>
        <v>0</v>
      </c>
      <c r="N24" s="111">
        <f t="shared" si="0"/>
        <v>100000</v>
      </c>
      <c r="O24" s="147"/>
      <c r="P24" s="184"/>
    </row>
    <row r="25" spans="1:16" s="14" customFormat="1" ht="37.799999999999997" customHeight="1" thickBot="1">
      <c r="A25" s="468"/>
      <c r="B25" s="447" t="s">
        <v>91</v>
      </c>
      <c r="C25" s="153" t="s">
        <v>302</v>
      </c>
      <c r="D25" s="132" t="s">
        <v>292</v>
      </c>
      <c r="E25" s="132">
        <v>1</v>
      </c>
      <c r="F25" s="133" t="s">
        <v>109</v>
      </c>
      <c r="G25" s="134"/>
      <c r="H25" s="135"/>
      <c r="I25" s="136"/>
      <c r="J25" s="135"/>
      <c r="K25" s="137">
        <v>200000</v>
      </c>
      <c r="L25" s="138">
        <f>PRODUCT(E25:K25)</f>
        <v>200000</v>
      </c>
      <c r="M25" s="138"/>
      <c r="N25" s="139">
        <f t="shared" si="0"/>
        <v>200000</v>
      </c>
      <c r="O25" s="140"/>
      <c r="P25" s="163"/>
    </row>
    <row r="26" spans="1:16" s="14" customFormat="1" ht="24" customHeight="1" thickBot="1">
      <c r="A26" s="468"/>
      <c r="B26" s="448"/>
      <c r="C26" s="463" t="s">
        <v>123</v>
      </c>
      <c r="D26" s="463"/>
      <c r="E26" s="463"/>
      <c r="F26" s="463"/>
      <c r="G26" s="463"/>
      <c r="H26" s="463"/>
      <c r="I26" s="463"/>
      <c r="J26" s="463"/>
      <c r="K26" s="464"/>
      <c r="L26" s="181">
        <f>SUM(L25:L25)</f>
        <v>200000</v>
      </c>
      <c r="M26" s="181">
        <f>SUM(M25:M25)</f>
        <v>0</v>
      </c>
      <c r="N26" s="181">
        <f>L26-M26</f>
        <v>200000</v>
      </c>
      <c r="O26" s="294"/>
      <c r="P26" s="295"/>
    </row>
    <row r="27" spans="1:16" s="14" customFormat="1" ht="35.4" customHeight="1" thickBot="1">
      <c r="A27" s="468"/>
      <c r="B27" s="448" t="s">
        <v>98</v>
      </c>
      <c r="C27" s="299" t="s">
        <v>288</v>
      </c>
      <c r="D27" s="91" t="s">
        <v>289</v>
      </c>
      <c r="E27" s="91">
        <v>1</v>
      </c>
      <c r="F27" s="300" t="s">
        <v>109</v>
      </c>
      <c r="G27" s="301"/>
      <c r="H27" s="98"/>
      <c r="I27" s="98"/>
      <c r="J27" s="98"/>
      <c r="K27" s="302">
        <v>300000</v>
      </c>
      <c r="L27" s="303">
        <f>PRODUCT(E27:K27)</f>
        <v>300000</v>
      </c>
      <c r="M27" s="303"/>
      <c r="N27" s="304">
        <f>L27-M27</f>
        <v>300000</v>
      </c>
      <c r="O27" s="305"/>
      <c r="P27" s="306"/>
    </row>
    <row r="28" spans="1:16" s="14" customFormat="1" ht="35.4" customHeight="1" thickBot="1">
      <c r="A28" s="468"/>
      <c r="B28" s="448"/>
      <c r="C28" s="299" t="s">
        <v>290</v>
      </c>
      <c r="D28" s="91" t="s">
        <v>291</v>
      </c>
      <c r="E28" s="91">
        <v>1</v>
      </c>
      <c r="F28" s="300" t="s">
        <v>109</v>
      </c>
      <c r="G28" s="301"/>
      <c r="H28" s="98"/>
      <c r="I28" s="98"/>
      <c r="J28" s="98"/>
      <c r="K28" s="302">
        <v>650000</v>
      </c>
      <c r="L28" s="303">
        <f>PRODUCT(E28:K28)</f>
        <v>650000</v>
      </c>
      <c r="M28" s="303"/>
      <c r="N28" s="304">
        <f>L28-M28</f>
        <v>650000</v>
      </c>
      <c r="O28" s="305"/>
      <c r="P28" s="306" t="s">
        <v>303</v>
      </c>
    </row>
    <row r="29" spans="1:16" s="14" customFormat="1" ht="24" customHeight="1" thickBot="1">
      <c r="A29" s="468"/>
      <c r="B29" s="448"/>
      <c r="C29" s="465" t="s">
        <v>124</v>
      </c>
      <c r="D29" s="465"/>
      <c r="E29" s="465"/>
      <c r="F29" s="465"/>
      <c r="G29" s="465"/>
      <c r="H29" s="465"/>
      <c r="I29" s="465"/>
      <c r="J29" s="465"/>
      <c r="K29" s="466"/>
      <c r="L29" s="296">
        <f>SUM(L27:L28)</f>
        <v>950000</v>
      </c>
      <c r="M29" s="296">
        <f>SUM(M27:M27)</f>
        <v>0</v>
      </c>
      <c r="N29" s="296">
        <f t="shared" si="0"/>
        <v>950000</v>
      </c>
      <c r="O29" s="297"/>
      <c r="P29" s="298"/>
    </row>
    <row r="30" spans="1:16" s="14" customFormat="1" ht="39.6" customHeight="1" thickBot="1">
      <c r="A30" s="468"/>
      <c r="B30" s="447" t="s">
        <v>99</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68"/>
      <c r="B31" s="448"/>
      <c r="C31" s="451" t="s">
        <v>125</v>
      </c>
      <c r="D31" s="451"/>
      <c r="E31" s="451"/>
      <c r="F31" s="451"/>
      <c r="G31" s="451"/>
      <c r="H31" s="451"/>
      <c r="I31" s="451"/>
      <c r="J31" s="451"/>
      <c r="K31" s="452"/>
      <c r="L31" s="111">
        <f>SUM(L30:L30)</f>
        <v>0</v>
      </c>
      <c r="M31" s="111">
        <f>SUM(M30:M30)</f>
        <v>0</v>
      </c>
      <c r="N31" s="111">
        <f t="shared" si="0"/>
        <v>0</v>
      </c>
      <c r="O31" s="147"/>
      <c r="P31" s="184"/>
    </row>
    <row r="32" spans="1:16" s="14" customFormat="1" ht="24" customHeight="1" thickBot="1">
      <c r="A32" s="468"/>
      <c r="B32" s="447" t="s">
        <v>92</v>
      </c>
      <c r="C32" s="152" t="s">
        <v>110</v>
      </c>
      <c r="D32" s="91" t="s">
        <v>110</v>
      </c>
      <c r="E32" s="91">
        <v>1</v>
      </c>
      <c r="F32" s="92" t="s">
        <v>109</v>
      </c>
      <c r="G32" s="100"/>
      <c r="H32" s="99"/>
      <c r="I32" s="98"/>
      <c r="J32" s="99"/>
      <c r="K32" s="95">
        <v>50000</v>
      </c>
      <c r="L32" s="123">
        <f>PRODUCT(E32:K32)</f>
        <v>50000</v>
      </c>
      <c r="M32" s="123"/>
      <c r="N32" s="124">
        <f t="shared" si="0"/>
        <v>50000</v>
      </c>
      <c r="O32" s="125"/>
      <c r="P32" s="160"/>
    </row>
    <row r="33" spans="1:16" s="14" customFormat="1" ht="24" customHeight="1" thickBot="1">
      <c r="A33" s="468"/>
      <c r="B33" s="447"/>
      <c r="C33" s="152"/>
      <c r="D33" s="91"/>
      <c r="E33" s="91"/>
      <c r="F33" s="92"/>
      <c r="G33" s="100"/>
      <c r="H33" s="99"/>
      <c r="I33" s="98"/>
      <c r="J33" s="99"/>
      <c r="K33" s="95"/>
      <c r="L33" s="93">
        <f>PRODUCT(E33:K33)</f>
        <v>0</v>
      </c>
      <c r="M33" s="93"/>
      <c r="N33" s="103">
        <f t="shared" si="0"/>
        <v>0</v>
      </c>
      <c r="O33" s="94"/>
      <c r="P33" s="161"/>
    </row>
    <row r="34" spans="1:16" s="14" customFormat="1" ht="24" customHeight="1" thickBot="1">
      <c r="A34" s="468"/>
      <c r="B34" s="447"/>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68"/>
      <c r="B35" s="471"/>
      <c r="C35" s="463" t="s">
        <v>126</v>
      </c>
      <c r="D35" s="463"/>
      <c r="E35" s="463"/>
      <c r="F35" s="463"/>
      <c r="G35" s="463"/>
      <c r="H35" s="463"/>
      <c r="I35" s="463"/>
      <c r="J35" s="463"/>
      <c r="K35" s="464"/>
      <c r="L35" s="181">
        <f>SUM(L32:L34)</f>
        <v>50000</v>
      </c>
      <c r="M35" s="181">
        <f>SUM(M32:M34)</f>
        <v>0</v>
      </c>
      <c r="N35" s="181">
        <f t="shared" si="0"/>
        <v>50000</v>
      </c>
      <c r="O35" s="147"/>
      <c r="P35" s="184"/>
    </row>
    <row r="36" spans="1:16" ht="24" customHeight="1" thickBot="1">
      <c r="A36" s="468"/>
      <c r="B36" s="429" t="s">
        <v>133</v>
      </c>
      <c r="C36" s="430"/>
      <c r="D36" s="430"/>
      <c r="E36" s="430"/>
      <c r="F36" s="430"/>
      <c r="G36" s="430"/>
      <c r="H36" s="430"/>
      <c r="I36" s="430"/>
      <c r="J36" s="430"/>
      <c r="K36" s="431"/>
      <c r="L36" s="182">
        <f>L12+L14+L17+L21+L24+L26+L29+L31+L31+L35</f>
        <v>2124000</v>
      </c>
      <c r="M36" s="182">
        <f>M12+M14+M17+M21+M24+M26+M29+M31+M35</f>
        <v>0</v>
      </c>
      <c r="N36" s="183">
        <f>L36-M36</f>
        <v>2124000</v>
      </c>
      <c r="O36" s="147"/>
      <c r="P36" s="184"/>
    </row>
    <row r="37" spans="1:16" ht="24" customHeight="1" thickBot="1">
      <c r="A37" s="468"/>
      <c r="B37" s="429" t="s">
        <v>134</v>
      </c>
      <c r="C37" s="430"/>
      <c r="D37" s="430"/>
      <c r="E37" s="430"/>
      <c r="F37" s="430"/>
      <c r="G37" s="430"/>
      <c r="H37" s="430"/>
      <c r="I37" s="430"/>
      <c r="J37" s="430"/>
      <c r="K37" s="431"/>
      <c r="L37" s="185"/>
      <c r="M37" s="185"/>
      <c r="N37" s="183">
        <f>SUMIF(O10:O34,"○",L10:L34)</f>
        <v>624000</v>
      </c>
      <c r="O37" s="147"/>
      <c r="P37" s="184"/>
    </row>
    <row r="38" spans="1:16" ht="24" customHeight="1" thickBot="1">
      <c r="A38" s="468"/>
      <c r="B38" s="429" t="s">
        <v>135</v>
      </c>
      <c r="C38" s="430"/>
      <c r="D38" s="430"/>
      <c r="E38" s="430"/>
      <c r="F38" s="430"/>
      <c r="G38" s="430"/>
      <c r="H38" s="430"/>
      <c r="I38" s="430"/>
      <c r="J38" s="430"/>
      <c r="K38" s="431"/>
      <c r="L38" s="185"/>
      <c r="M38" s="185"/>
      <c r="N38" s="183">
        <f>IF(P4="ア",L36-ROUNDDOWN((L36-N37)*10/110,0),L36)</f>
        <v>1987637</v>
      </c>
      <c r="O38" s="147"/>
      <c r="P38" s="184"/>
    </row>
    <row r="39" spans="1:16" s="12" customFormat="1" ht="24" customHeight="1" thickBot="1">
      <c r="A39" s="478" t="s">
        <v>117</v>
      </c>
      <c r="B39" s="472" t="s">
        <v>85</v>
      </c>
      <c r="C39" s="168"/>
      <c r="D39" s="169"/>
      <c r="E39" s="169"/>
      <c r="F39" s="170" t="s">
        <v>86</v>
      </c>
      <c r="G39" s="170"/>
      <c r="H39" s="170" t="s">
        <v>87</v>
      </c>
      <c r="I39" s="171"/>
      <c r="J39" s="170" t="s">
        <v>88</v>
      </c>
      <c r="K39" s="169"/>
      <c r="L39" s="172">
        <f>PRODUCT(E39:K39)</f>
        <v>0</v>
      </c>
      <c r="M39" s="172"/>
      <c r="N39" s="173">
        <f t="shared" si="0"/>
        <v>0</v>
      </c>
      <c r="O39" s="174"/>
      <c r="P39" s="175"/>
    </row>
    <row r="40" spans="1:16" s="12" customFormat="1" ht="24" customHeight="1" thickBot="1">
      <c r="A40" s="478"/>
      <c r="B40" s="462"/>
      <c r="C40" s="459" t="s">
        <v>118</v>
      </c>
      <c r="D40" s="459"/>
      <c r="E40" s="459"/>
      <c r="F40" s="459"/>
      <c r="G40" s="459"/>
      <c r="H40" s="459"/>
      <c r="I40" s="459"/>
      <c r="J40" s="459"/>
      <c r="K40" s="460"/>
      <c r="L40" s="180">
        <f>SUM(L39:L39)</f>
        <v>0</v>
      </c>
      <c r="M40" s="180">
        <f>SUM(M39:M39)</f>
        <v>0</v>
      </c>
      <c r="N40" s="180">
        <f t="shared" si="0"/>
        <v>0</v>
      </c>
      <c r="O40" s="186"/>
      <c r="P40" s="187"/>
    </row>
    <row r="41" spans="1:16" s="12" customFormat="1" ht="24" customHeight="1" thickBot="1">
      <c r="A41" s="478"/>
      <c r="B41" s="461" t="s">
        <v>191</v>
      </c>
      <c r="C41" s="176"/>
      <c r="D41" s="112"/>
      <c r="E41" s="112"/>
      <c r="F41" s="112"/>
      <c r="G41" s="112"/>
      <c r="H41" s="112"/>
      <c r="I41" s="112"/>
      <c r="J41" s="112"/>
      <c r="K41" s="112"/>
      <c r="L41" s="114">
        <f>PRODUCT(E41:K41)</f>
        <v>0</v>
      </c>
      <c r="M41" s="114"/>
      <c r="N41" s="177">
        <f t="shared" si="0"/>
        <v>0</v>
      </c>
      <c r="O41" s="116"/>
      <c r="P41" s="178"/>
    </row>
    <row r="42" spans="1:16" ht="24" customHeight="1" thickBot="1">
      <c r="A42" s="478"/>
      <c r="B42" s="462"/>
      <c r="C42" s="459" t="s">
        <v>119</v>
      </c>
      <c r="D42" s="459"/>
      <c r="E42" s="459"/>
      <c r="F42" s="459"/>
      <c r="G42" s="459"/>
      <c r="H42" s="459"/>
      <c r="I42" s="459"/>
      <c r="J42" s="459"/>
      <c r="K42" s="460"/>
      <c r="L42" s="180">
        <f>SUM(L41:L41)</f>
        <v>0</v>
      </c>
      <c r="M42" s="180">
        <f>SUM(M41:M41)</f>
        <v>0</v>
      </c>
      <c r="N42" s="180">
        <f t="shared" si="0"/>
        <v>0</v>
      </c>
      <c r="O42" s="186"/>
      <c r="P42" s="187"/>
    </row>
    <row r="43" spans="1:16" ht="24" customHeight="1" thickBot="1">
      <c r="A43" s="478"/>
      <c r="B43" s="461" t="s">
        <v>90</v>
      </c>
      <c r="C43" s="149"/>
      <c r="D43" s="112"/>
      <c r="E43" s="112"/>
      <c r="F43" s="112"/>
      <c r="G43" s="112"/>
      <c r="H43" s="112"/>
      <c r="I43" s="112"/>
      <c r="J43" s="112"/>
      <c r="K43" s="112"/>
      <c r="L43" s="114">
        <f>PRODUCT(E43:K43)</f>
        <v>0</v>
      </c>
      <c r="M43" s="114"/>
      <c r="N43" s="177">
        <f t="shared" si="0"/>
        <v>0</v>
      </c>
      <c r="O43" s="116"/>
      <c r="P43" s="159"/>
    </row>
    <row r="44" spans="1:16" ht="24" customHeight="1" thickBot="1">
      <c r="A44" s="478"/>
      <c r="B44" s="462"/>
      <c r="C44" s="459" t="s">
        <v>121</v>
      </c>
      <c r="D44" s="459"/>
      <c r="E44" s="459"/>
      <c r="F44" s="459"/>
      <c r="G44" s="459"/>
      <c r="H44" s="459"/>
      <c r="I44" s="459"/>
      <c r="J44" s="459"/>
      <c r="K44" s="460"/>
      <c r="L44" s="180">
        <f>SUM(L43:L43)</f>
        <v>0</v>
      </c>
      <c r="M44" s="180">
        <f>SUM(M43:M43)</f>
        <v>0</v>
      </c>
      <c r="N44" s="180">
        <f t="shared" si="0"/>
        <v>0</v>
      </c>
      <c r="O44" s="186"/>
      <c r="P44" s="187"/>
    </row>
    <row r="45" spans="1:16" ht="24" customHeight="1" thickBot="1">
      <c r="A45" s="478"/>
      <c r="B45" s="461" t="s">
        <v>91</v>
      </c>
      <c r="C45" s="153" t="s">
        <v>111</v>
      </c>
      <c r="D45" s="132" t="s">
        <v>112</v>
      </c>
      <c r="E45" s="132">
        <v>2</v>
      </c>
      <c r="F45" s="138" t="s">
        <v>113</v>
      </c>
      <c r="G45" s="138"/>
      <c r="H45" s="132"/>
      <c r="I45" s="132"/>
      <c r="J45" s="132"/>
      <c r="K45" s="132">
        <v>700</v>
      </c>
      <c r="L45" s="138">
        <f>PRODUCT(E45:K45)</f>
        <v>1400</v>
      </c>
      <c r="M45" s="138">
        <v>455</v>
      </c>
      <c r="N45" s="179">
        <f t="shared" si="0"/>
        <v>945</v>
      </c>
      <c r="O45" s="140"/>
      <c r="P45" s="163"/>
    </row>
    <row r="46" spans="1:16" ht="24" customHeight="1" thickBot="1">
      <c r="A46" s="478"/>
      <c r="B46" s="462"/>
      <c r="C46" s="459" t="s">
        <v>123</v>
      </c>
      <c r="D46" s="459"/>
      <c r="E46" s="459"/>
      <c r="F46" s="459"/>
      <c r="G46" s="459"/>
      <c r="H46" s="459"/>
      <c r="I46" s="459"/>
      <c r="J46" s="459"/>
      <c r="K46" s="460"/>
      <c r="L46" s="180">
        <f>SUM(L45:L45)</f>
        <v>1400</v>
      </c>
      <c r="M46" s="180">
        <f>SUM(M45:M45)</f>
        <v>455</v>
      </c>
      <c r="N46" s="180">
        <f t="shared" si="0"/>
        <v>945</v>
      </c>
      <c r="O46" s="186"/>
      <c r="P46" s="187"/>
    </row>
    <row r="47" spans="1:16" ht="24" customHeight="1" thickBot="1">
      <c r="A47" s="478"/>
      <c r="B47" s="461" t="s">
        <v>92</v>
      </c>
      <c r="C47" s="149"/>
      <c r="D47" s="112"/>
      <c r="E47" s="112"/>
      <c r="F47" s="112"/>
      <c r="G47" s="112"/>
      <c r="H47" s="112"/>
      <c r="I47" s="112"/>
      <c r="J47" s="112"/>
      <c r="K47" s="112"/>
      <c r="L47" s="114">
        <f>PRODUCT(E47:K47)</f>
        <v>0</v>
      </c>
      <c r="M47" s="114"/>
      <c r="N47" s="177">
        <f t="shared" si="0"/>
        <v>0</v>
      </c>
      <c r="O47" s="116"/>
      <c r="P47" s="178"/>
    </row>
    <row r="48" spans="1:16" ht="24" customHeight="1" thickBot="1">
      <c r="A48" s="478"/>
      <c r="B48" s="470"/>
      <c r="C48" s="473" t="s">
        <v>126</v>
      </c>
      <c r="D48" s="473"/>
      <c r="E48" s="473"/>
      <c r="F48" s="473"/>
      <c r="G48" s="473"/>
      <c r="H48" s="473"/>
      <c r="I48" s="473"/>
      <c r="J48" s="473"/>
      <c r="K48" s="474"/>
      <c r="L48" s="173">
        <f>SUM(L47:L47)</f>
        <v>0</v>
      </c>
      <c r="M48" s="173">
        <f>SUM(M47:M47)</f>
        <v>0</v>
      </c>
      <c r="N48" s="173">
        <f t="shared" si="0"/>
        <v>0</v>
      </c>
      <c r="O48" s="188"/>
      <c r="P48" s="189"/>
    </row>
    <row r="49" spans="1:16" ht="24" customHeight="1" thickBot="1">
      <c r="A49" s="478"/>
      <c r="B49" s="456" t="s">
        <v>136</v>
      </c>
      <c r="C49" s="457"/>
      <c r="D49" s="457"/>
      <c r="E49" s="457"/>
      <c r="F49" s="457"/>
      <c r="G49" s="457"/>
      <c r="H49" s="457"/>
      <c r="I49" s="457"/>
      <c r="J49" s="457"/>
      <c r="K49" s="458"/>
      <c r="L49" s="190">
        <f>L40+L42+L44+L46+L48</f>
        <v>1400</v>
      </c>
      <c r="M49" s="190">
        <f>M40+M42+M44+M46+M48</f>
        <v>455</v>
      </c>
      <c r="N49" s="191">
        <f>L49-M49</f>
        <v>945</v>
      </c>
      <c r="O49" s="186"/>
      <c r="P49" s="187"/>
    </row>
    <row r="50" spans="1:16" ht="24" customHeight="1" thickBot="1">
      <c r="A50" s="478"/>
      <c r="B50" s="456" t="s">
        <v>137</v>
      </c>
      <c r="C50" s="457"/>
      <c r="D50" s="457"/>
      <c r="E50" s="457"/>
      <c r="F50" s="457"/>
      <c r="G50" s="457"/>
      <c r="H50" s="457"/>
      <c r="I50" s="457"/>
      <c r="J50" s="457"/>
      <c r="K50" s="458"/>
      <c r="L50" s="194"/>
      <c r="M50" s="194"/>
      <c r="N50" s="191">
        <f>SUMIF(O39:O47,"○",L39:L47)</f>
        <v>0</v>
      </c>
      <c r="O50" s="186"/>
      <c r="P50" s="187"/>
    </row>
    <row r="51" spans="1:16" ht="24" customHeight="1" thickBot="1">
      <c r="A51" s="478"/>
      <c r="B51" s="453" t="s">
        <v>138</v>
      </c>
      <c r="C51" s="454"/>
      <c r="D51" s="454"/>
      <c r="E51" s="454"/>
      <c r="F51" s="454"/>
      <c r="G51" s="454"/>
      <c r="H51" s="454"/>
      <c r="I51" s="454"/>
      <c r="J51" s="454"/>
      <c r="K51" s="455"/>
      <c r="L51" s="195"/>
      <c r="M51" s="195"/>
      <c r="N51" s="192">
        <f>IF(P4="ア",L49-ROUNDDOWN((L49-N50)*10/110,0),L49)</f>
        <v>1273</v>
      </c>
      <c r="O51" s="188"/>
      <c r="P51" s="189"/>
    </row>
    <row r="52" spans="1:16" ht="36" customHeight="1" thickTop="1" thickBot="1">
      <c r="A52" s="475" t="s">
        <v>229</v>
      </c>
      <c r="B52" s="476"/>
      <c r="C52" s="476"/>
      <c r="D52" s="476"/>
      <c r="E52" s="476"/>
      <c r="F52" s="476"/>
      <c r="G52" s="476"/>
      <c r="H52" s="476"/>
      <c r="I52" s="476"/>
      <c r="J52" s="476"/>
      <c r="K52" s="477"/>
      <c r="L52" s="196"/>
      <c r="M52" s="196"/>
      <c r="N52" s="101">
        <f>N38+N51-(M36+M49)</f>
        <v>1988455</v>
      </c>
      <c r="O52" s="193"/>
      <c r="P52" s="197"/>
    </row>
    <row r="53" spans="1:16" ht="36" customHeight="1" thickTop="1" thickBot="1">
      <c r="A53" s="475" t="s">
        <v>228</v>
      </c>
      <c r="B53" s="476"/>
      <c r="C53" s="476"/>
      <c r="D53" s="476"/>
      <c r="E53" s="476"/>
      <c r="F53" s="476"/>
      <c r="G53" s="476"/>
      <c r="H53" s="476"/>
      <c r="I53" s="476"/>
      <c r="J53" s="476"/>
      <c r="K53" s="477"/>
      <c r="L53" s="196"/>
      <c r="M53" s="196"/>
      <c r="N53" s="101">
        <f>ROUNDDOWN(N52,-3)</f>
        <v>1988000</v>
      </c>
      <c r="O53" s="193"/>
      <c r="P53" s="197"/>
    </row>
    <row r="54" spans="1:16" ht="96.6" customHeight="1" thickTop="1">
      <c r="A54" s="469" t="s">
        <v>211</v>
      </c>
      <c r="B54" s="469"/>
      <c r="C54" s="469"/>
      <c r="D54" s="469"/>
      <c r="E54" s="469"/>
      <c r="F54" s="469"/>
      <c r="G54" s="469"/>
      <c r="H54" s="469"/>
      <c r="I54" s="469"/>
      <c r="J54" s="469"/>
      <c r="K54" s="469"/>
      <c r="L54" s="469"/>
      <c r="M54" s="469"/>
      <c r="N54" s="469"/>
      <c r="O54" s="469"/>
      <c r="P54" s="469"/>
    </row>
  </sheetData>
  <mergeCells count="52">
    <mergeCell ref="A54:P54"/>
    <mergeCell ref="B47:B48"/>
    <mergeCell ref="B27:B29"/>
    <mergeCell ref="B30:B31"/>
    <mergeCell ref="B32:B35"/>
    <mergeCell ref="B43:B44"/>
    <mergeCell ref="B45:B46"/>
    <mergeCell ref="B39:B40"/>
    <mergeCell ref="C46:K46"/>
    <mergeCell ref="C48:K48"/>
    <mergeCell ref="C42:K42"/>
    <mergeCell ref="A53:K53"/>
    <mergeCell ref="A39:A51"/>
    <mergeCell ref="A52:K52"/>
    <mergeCell ref="C14:K14"/>
    <mergeCell ref="C17:K17"/>
    <mergeCell ref="C21:K21"/>
    <mergeCell ref="B13:B14"/>
    <mergeCell ref="A10:A38"/>
    <mergeCell ref="B10:B12"/>
    <mergeCell ref="A8:A9"/>
    <mergeCell ref="C12:K12"/>
    <mergeCell ref="C24:K24"/>
    <mergeCell ref="B51:K51"/>
    <mergeCell ref="B49:K49"/>
    <mergeCell ref="B50:K50"/>
    <mergeCell ref="B22:B24"/>
    <mergeCell ref="B25:B26"/>
    <mergeCell ref="C44:K44"/>
    <mergeCell ref="B41:B42"/>
    <mergeCell ref="C26:K26"/>
    <mergeCell ref="C29:K29"/>
    <mergeCell ref="C31:K31"/>
    <mergeCell ref="C35:K35"/>
    <mergeCell ref="C40:K40"/>
    <mergeCell ref="B36:K36"/>
    <mergeCell ref="N8:N9"/>
    <mergeCell ref="B38:K38"/>
    <mergeCell ref="B2:P2"/>
    <mergeCell ref="B8:B9"/>
    <mergeCell ref="C8:C9"/>
    <mergeCell ref="D8:D9"/>
    <mergeCell ref="E8:K8"/>
    <mergeCell ref="O8:P8"/>
    <mergeCell ref="E9:F9"/>
    <mergeCell ref="G9:H9"/>
    <mergeCell ref="I9:J9"/>
    <mergeCell ref="L8:L9"/>
    <mergeCell ref="M8:M9"/>
    <mergeCell ref="B37:K37"/>
    <mergeCell ref="B15:B17"/>
    <mergeCell ref="B18:B21"/>
  </mergeCells>
  <phoneticPr fontId="10"/>
  <dataValidations count="3">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P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38"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5"/>
  <sheetViews>
    <sheetView zoomScaleNormal="100" workbookViewId="0">
      <selection activeCell="E14" sqref="E14"/>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22</v>
      </c>
      <c r="C1" s="9" t="s">
        <v>45</v>
      </c>
      <c r="E1" s="9" t="s">
        <v>139</v>
      </c>
      <c r="F1" s="9" t="s">
        <v>140</v>
      </c>
    </row>
    <row r="2" spans="1:6">
      <c r="A2" s="10" t="s">
        <v>24</v>
      </c>
      <c r="C2" s="11" t="s">
        <v>46</v>
      </c>
      <c r="E2" s="9" t="s">
        <v>141</v>
      </c>
      <c r="F2" s="9" t="s">
        <v>100</v>
      </c>
    </row>
    <row r="3" spans="1:6">
      <c r="A3" s="10" t="s">
        <v>25</v>
      </c>
      <c r="C3" s="11" t="s">
        <v>47</v>
      </c>
      <c r="E3" s="9" t="s">
        <v>142</v>
      </c>
      <c r="F3" s="9" t="s">
        <v>101</v>
      </c>
    </row>
    <row r="4" spans="1:6">
      <c r="A4" s="10" t="s">
        <v>26</v>
      </c>
      <c r="C4" s="11" t="s">
        <v>48</v>
      </c>
      <c r="E4" s="9" t="s">
        <v>143</v>
      </c>
      <c r="F4" s="9" t="s">
        <v>102</v>
      </c>
    </row>
    <row r="5" spans="1:6">
      <c r="A5" s="10" t="s">
        <v>27</v>
      </c>
      <c r="C5" s="11" t="s">
        <v>18</v>
      </c>
      <c r="E5" s="9" t="s">
        <v>144</v>
      </c>
      <c r="F5" s="9" t="s">
        <v>103</v>
      </c>
    </row>
    <row r="6" spans="1:6">
      <c r="A6" s="10" t="s">
        <v>28</v>
      </c>
      <c r="E6" s="9" t="s">
        <v>159</v>
      </c>
      <c r="F6" s="9" t="s">
        <v>104</v>
      </c>
    </row>
    <row r="7" spans="1:6">
      <c r="A7" s="10" t="s">
        <v>18</v>
      </c>
      <c r="C7" s="9" t="s">
        <v>93</v>
      </c>
      <c r="E7" s="9" t="s">
        <v>150</v>
      </c>
      <c r="F7" s="9" t="s">
        <v>105</v>
      </c>
    </row>
    <row r="8" spans="1:6">
      <c r="C8" s="11" t="s">
        <v>94</v>
      </c>
      <c r="E8" s="9" t="s">
        <v>145</v>
      </c>
      <c r="F8" s="9" t="s">
        <v>106</v>
      </c>
    </row>
    <row r="9" spans="1:6">
      <c r="A9" s="9" t="s">
        <v>14</v>
      </c>
      <c r="C9" s="11" t="s">
        <v>95</v>
      </c>
      <c r="E9" s="9" t="s">
        <v>146</v>
      </c>
      <c r="F9" s="9" t="s">
        <v>107</v>
      </c>
    </row>
    <row r="10" spans="1:6">
      <c r="A10" s="10" t="s">
        <v>17</v>
      </c>
      <c r="E10" s="9" t="s">
        <v>149</v>
      </c>
      <c r="F10" s="9" t="s">
        <v>151</v>
      </c>
    </row>
    <row r="11" spans="1:6">
      <c r="A11" s="10" t="s">
        <v>18</v>
      </c>
      <c r="E11" s="9" t="s">
        <v>147</v>
      </c>
    </row>
    <row r="12" spans="1:6">
      <c r="E12" s="9" t="s">
        <v>148</v>
      </c>
    </row>
    <row r="13" spans="1:6">
      <c r="A13" s="9" t="s">
        <v>15</v>
      </c>
    </row>
    <row r="14" spans="1:6">
      <c r="A14" s="10" t="s">
        <v>29</v>
      </c>
    </row>
    <row r="15" spans="1:6">
      <c r="A15" s="10" t="s">
        <v>30</v>
      </c>
    </row>
    <row r="16" spans="1:6">
      <c r="A16" s="10" t="s">
        <v>31</v>
      </c>
    </row>
    <row r="17" spans="1:1">
      <c r="A17" s="10" t="s">
        <v>32</v>
      </c>
    </row>
    <row r="18" spans="1:1">
      <c r="A18" s="10" t="s">
        <v>33</v>
      </c>
    </row>
    <row r="19" spans="1:1">
      <c r="A19" s="10" t="s">
        <v>34</v>
      </c>
    </row>
    <row r="20" spans="1:1">
      <c r="A20" s="10" t="s">
        <v>35</v>
      </c>
    </row>
    <row r="21" spans="1:1">
      <c r="A21" s="10" t="s">
        <v>18</v>
      </c>
    </row>
    <row r="23" spans="1:1">
      <c r="A23" s="9" t="s">
        <v>16</v>
      </c>
    </row>
    <row r="24" spans="1:1">
      <c r="A24" s="10" t="s">
        <v>36</v>
      </c>
    </row>
    <row r="25" spans="1:1">
      <c r="A25" s="10" t="s">
        <v>37</v>
      </c>
    </row>
    <row r="26" spans="1:1">
      <c r="A26" s="10" t="s">
        <v>38</v>
      </c>
    </row>
    <row r="27" spans="1:1">
      <c r="A27" s="10" t="s">
        <v>39</v>
      </c>
    </row>
    <row r="29" spans="1:1">
      <c r="A29" s="9" t="s">
        <v>23</v>
      </c>
    </row>
    <row r="30" spans="1:1">
      <c r="A30" s="10" t="s">
        <v>40</v>
      </c>
    </row>
    <row r="31" spans="1:1">
      <c r="A31" s="10" t="s">
        <v>41</v>
      </c>
    </row>
    <row r="33" spans="1:1">
      <c r="A33" s="9" t="s">
        <v>42</v>
      </c>
    </row>
    <row r="34" spans="1:1">
      <c r="A34" s="11" t="s">
        <v>43</v>
      </c>
    </row>
    <row r="35" spans="1:1">
      <c r="A35" s="11" t="s">
        <v>44</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交付要望書</vt:lpstr>
      <vt:lpstr>別紙1-1　補助事業者の概要</vt:lpstr>
      <vt:lpstr>別紙2-1　デジタル化を行う収蔵資料について　</vt:lpstr>
      <vt:lpstr>別紙2-2　データ作成・公開について</vt:lpstr>
      <vt:lpstr>別紙3 事業計画書</vt:lpstr>
      <vt:lpstr>別紙4-1 収支計算書①</vt:lpstr>
      <vt:lpstr>別紙4-2　収支計算書②</vt:lpstr>
      <vt:lpstr>リスト</vt:lpstr>
      <vt:lpstr>交付要望書!Print_Area</vt:lpstr>
      <vt:lpstr>'別紙1-1　補助事業者の概要'!Print_Area</vt:lpstr>
      <vt:lpstr>'別紙2-1　デジタル化を行う収蔵資料について　'!Print_Area</vt:lpstr>
      <vt:lpstr>'別紙2-2　データ作成・公開について'!Print_Area</vt:lpstr>
      <vt:lpstr>'別紙3 事業計画書'!Print_Area</vt:lpstr>
      <vt:lpstr>'別紙4-1 収支計算書①'!Print_Area</vt:lpstr>
      <vt:lpstr>'別紙4-2　収支計算書②'!Print_Area</vt:lpstr>
      <vt:lpstr>'別紙2-1　デジタル化を行う収蔵資料について　'!Print_Titles</vt:lpstr>
      <vt:lpstr>'別紙3 事業計画書'!Print_Titles</vt:lpstr>
      <vt:lpstr>ネットワークの形成による広域等課題対応事業</vt:lpstr>
      <vt:lpstr>地域課題対応支援事業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2025-02-05T11:18:35Z</cp:lastPrinted>
  <dcterms:created xsi:type="dcterms:W3CDTF">2015-06-05T18:17:20Z</dcterms:created>
  <dcterms:modified xsi:type="dcterms:W3CDTF">2025-03-07T02:28:42Z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